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яснительная записка" sheetId="1" r:id="rId4"/>
    <sheet state="visible" name="График оценочных процедур" sheetId="2" r:id="rId5"/>
  </sheets>
  <definedNames/>
  <calcPr/>
  <extLst>
    <ext uri="GoogleSheetsCustomDataVersion2">
      <go:sheetsCustomData xmlns:go="http://customooxmlschemas.google.com/" r:id="rId6" roundtripDataChecksum="3VaFQZXkhkpzNcTpzASCK0LEH7yE/XFM+q8e4bKj7K8="/>
    </ext>
  </extLst>
</workbook>
</file>

<file path=xl/sharedStrings.xml><?xml version="1.0" encoding="utf-8"?>
<sst xmlns="http://schemas.openxmlformats.org/spreadsheetml/2006/main" count="810" uniqueCount="122">
  <si>
    <t>Сопроводительное письмо к примерному графику оценочных процедур</t>
  </si>
  <si>
    <r>
      <rPr>
        <rFont val="Times New Roman"/>
        <b/>
        <color theme="1"/>
        <sz val="14.0"/>
      </rPr>
      <t>1.</t>
    </r>
    <r>
      <rPr>
        <rFont val="Times New Roman"/>
        <b val="0"/>
        <color theme="1"/>
        <sz val="14.0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rFont val="Times New Roman"/>
        <b/>
        <color theme="1"/>
        <sz val="14.0"/>
      </rPr>
      <t xml:space="preserve"> публикуется на сайте ОО в формате электронной таблицы</t>
    </r>
    <r>
      <rPr>
        <rFont val="Times New Roman"/>
        <b val="0"/>
        <color theme="1"/>
        <sz val="14.0"/>
      </rPr>
      <t xml:space="preserve"> Excel, которая является приложением к приказу об утверждении графика оценочных процедур.</t>
    </r>
  </si>
  <si>
    <r>
      <rPr>
        <rFont val="Times New Roman"/>
        <b/>
        <color theme="1"/>
        <sz val="14.0"/>
      </rPr>
      <t>2.</t>
    </r>
    <r>
      <rPr>
        <rFont val="Times New Roman"/>
        <b val="0"/>
        <color theme="1"/>
        <sz val="14.0"/>
      </rPr>
      <t xml:space="preserve"> </t>
    </r>
    <r>
      <rPr>
        <rFont val="Times New Roman"/>
        <b val="0"/>
        <color theme="1"/>
        <sz val="14.0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</si>
  <si>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rFont val="Times New Roman"/>
        <b/>
        <color theme="1"/>
        <sz val="14.0"/>
      </rPr>
      <t>3.</t>
    </r>
    <r>
      <rPr>
        <rFont val="Times New Roman"/>
        <b val="0"/>
        <color theme="1"/>
        <sz val="14.0"/>
      </rPr>
      <t xml:space="preserve"> Примерный график содержит следующие заполняемые поля в верхней части (шапке) таблицы:</t>
    </r>
  </si>
  <si>
    <r>
      <rPr>
        <rFont val="Symbol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Населенный пункт (НП);</t>
    </r>
  </si>
  <si>
    <r>
      <rPr>
        <rFont val="Symbol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Номер ОО;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</si>
  <si>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Дата приказа ОО об утверждении единого графика;</t>
    </r>
  </si>
  <si>
    <r>
      <rPr>
        <rFont val="Symbol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Номер приказа ОО об утверждении единого графика ОП;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</si>
  <si>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Номер приказа ОО о внесении изменений в уже опубликованный единый график ОП (в случае необходимости);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</si>
  <si>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</si>
  <si>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Период  (полугодие или год).</t>
    </r>
  </si>
  <si>
    <r>
      <rPr>
        <rFont val="Times New Roman"/>
        <b/>
        <color theme="1"/>
        <sz val="14.0"/>
      </rPr>
      <t>4.</t>
    </r>
    <r>
      <rPr>
        <rFont val="Times New Roman"/>
        <b val="0"/>
        <color theme="1"/>
        <sz val="14.0"/>
      </rPr>
      <t xml:space="preserve"> Примерный график содержит следующие заполняемые поля в левой и центральной частях таблицы: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</si>
  <si>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Предмет;</t>
    </r>
  </si>
  <si>
    <r>
      <rPr>
        <rFont val="Symbol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Класс (с указанием буквы);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</si>
  <si>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Ячейки с указанием календарных месяца и недели.</t>
    </r>
  </si>
  <si>
    <r>
      <rPr>
        <rFont val="Symbol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Количество ОП за заполняемый период;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</si>
  <si>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</si>
  <si>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rFont val="Times New Roman"/>
        <b/>
        <color theme="1"/>
        <sz val="14.0"/>
      </rPr>
      <t>5.</t>
    </r>
    <r>
      <rPr>
        <rFont val="Times New Roman"/>
        <b val="0"/>
        <color theme="1"/>
        <sz val="14.0"/>
      </rPr>
      <t xml:space="preserve"> Кроме этого примерный график содержит следующие поля со справочной информацией: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</si>
  <si>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</si>
  <si>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rFont val="Noto Sans Symbols"/>
        <color theme="1"/>
        <sz val="14.0"/>
      </rPr>
      <t>·</t>
    </r>
    <r>
      <rPr>
        <rFont val="Times New Roman"/>
        <color theme="1"/>
        <sz val="7.0"/>
      </rPr>
      <t xml:space="preserve">        </t>
    </r>
    <r>
      <rPr>
        <rFont val="Times New Roman"/>
        <color theme="1"/>
        <sz val="14.0"/>
      </rPr>
      <t>Определение ОП согласно рекомендациям Федеральной службы по надзору в сфере образования и науки;</t>
    </r>
  </si>
  <si>
    <r>
      <rPr>
        <rFont val="Times New Roman"/>
        <b/>
        <color theme="1"/>
        <sz val="14.0"/>
      </rPr>
      <t>6.</t>
    </r>
    <r>
      <rPr>
        <rFont val="Times New Roman"/>
        <b val="0"/>
        <color theme="1"/>
        <sz val="14.0"/>
      </rPr>
      <t xml:space="preserve"> Рекомендуется заполнять график с указанием наименования ОП, например, </t>
    </r>
    <r>
      <rPr>
        <rFont val="Times New Roman"/>
        <b val="0"/>
        <i/>
        <color theme="1"/>
        <sz val="14.0"/>
      </rPr>
      <t xml:space="preserve">«КР» </t>
    </r>
    <r>
      <rPr>
        <rFont val="Times New Roman"/>
        <b val="0"/>
        <color theme="1"/>
        <sz val="14.0"/>
      </rPr>
      <t>или</t>
    </r>
    <r>
      <rPr>
        <rFont val="Times New Roman"/>
        <b val="0"/>
        <i/>
        <color theme="1"/>
        <sz val="14.0"/>
      </rPr>
      <t xml:space="preserve"> «ВПР»</t>
    </r>
    <r>
      <rPr>
        <rFont val="Times New Roman"/>
        <b val="0"/>
        <color theme="1"/>
        <sz val="14.0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rFont val="Times New Roman"/>
        <b val="0"/>
        <color theme="1"/>
        <sz val="14.0"/>
      </rPr>
      <t>«зеленый»</t>
    </r>
    <r>
      <rPr>
        <rFont val="Times New Roman"/>
        <b val="0"/>
        <color theme="1"/>
        <sz val="14.0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</si>
  <si>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rFont val="Times New Roman"/>
        <b/>
        <color theme="1"/>
        <sz val="14.0"/>
      </rPr>
      <t>7.</t>
    </r>
    <r>
      <rPr>
        <rFont val="Times New Roman"/>
        <b val="0"/>
        <color theme="1"/>
        <sz val="14.0"/>
      </rPr>
      <t xml:space="preserve"> Минимальной временной единицей заполнения является </t>
    </r>
    <r>
      <rPr>
        <rFont val="Times New Roman"/>
        <b/>
        <color theme="1"/>
        <sz val="14.0"/>
      </rPr>
      <t>1</t>
    </r>
    <r>
      <rPr>
        <rFont val="Times New Roman"/>
        <b val="0"/>
        <color theme="1"/>
        <sz val="14.0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</si>
  <si>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rFont val="Times New Roman"/>
        <b/>
        <color theme="1"/>
        <sz val="14.0"/>
      </rPr>
      <t>8.</t>
    </r>
    <r>
      <rPr>
        <rFont val="Times New Roman"/>
        <b val="0"/>
        <color theme="1"/>
        <sz val="14.0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</si>
  <si>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rFont val="Times New Roman"/>
        <b/>
        <color theme="1"/>
        <sz val="14.0"/>
      </rPr>
      <t>9.</t>
    </r>
    <r>
      <rPr>
        <rFont val="Times New Roman"/>
        <b val="0"/>
        <color theme="1"/>
        <sz val="14.0"/>
      </rPr>
      <t xml:space="preserve"> Для подсчета количества ОП за тот или иной период рекомендуется использовать формулу </t>
    </r>
    <r>
      <rPr>
        <rFont val="Times New Roman"/>
        <b val="0"/>
        <i/>
        <color theme="1"/>
        <sz val="14.0"/>
      </rPr>
      <t>«СЧЁТЗ»</t>
    </r>
    <r>
      <rPr>
        <rFont val="Times New Roman"/>
        <b val="0"/>
        <color theme="1"/>
        <sz val="14.0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rFont val="Times New Roman"/>
        <b val="0"/>
        <i/>
        <color theme="1"/>
        <sz val="14.0"/>
      </rPr>
      <t xml:space="preserve">«СЧЁТЗ» </t>
    </r>
    <r>
      <rPr>
        <rFont val="Times New Roman"/>
        <b val="0"/>
        <color theme="1"/>
        <sz val="14.0"/>
      </rPr>
      <t xml:space="preserve">требует указания диапазона счета, например, </t>
    </r>
    <r>
      <rPr>
        <rFont val="Times New Roman"/>
        <b val="0"/>
        <i/>
        <color theme="1"/>
        <sz val="14.0"/>
      </rPr>
      <t>=СЧЁТЗ(D9:BM9)</t>
    </r>
    <r>
      <rPr>
        <rFont val="Times New Roman"/>
        <b val="0"/>
        <color theme="1"/>
        <sz val="14.0"/>
      </rPr>
      <t xml:space="preserve">. Данный пример взят из образца примерного единого графика ОП из колонки </t>
    </r>
    <r>
      <rPr>
        <rFont val="Times New Roman"/>
        <b val="0"/>
        <i/>
        <color theme="1"/>
        <sz val="14.0"/>
      </rPr>
      <t>«Количество ОП в указанном периоде»</t>
    </r>
    <r>
      <rPr>
        <rFont val="Times New Roman"/>
        <b val="0"/>
        <color theme="1"/>
        <sz val="14.0"/>
      </rPr>
      <t>.</t>
    </r>
  </si>
  <si>
    <r>
      <rPr>
        <rFont val="Times New Roman"/>
        <b/>
        <color theme="1"/>
        <sz val="14.0"/>
      </rPr>
      <t>10.</t>
    </r>
    <r>
      <rPr>
        <rFont val="Times New Roman"/>
        <b val="0"/>
        <color theme="1"/>
        <sz val="14.0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</si>
  <si>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01.09.2025г. </t>
  </si>
  <si>
    <t xml:space="preserve"> № 84</t>
  </si>
  <si>
    <t xml:space="preserve">График оценочных процедур </t>
  </si>
  <si>
    <t>НП</t>
  </si>
  <si>
    <t>д. Васькино</t>
  </si>
  <si>
    <t>Определение оценочных процедур (ОП):</t>
  </si>
  <si>
    <t>ОО</t>
  </si>
  <si>
    <t>МКОУ СОШ д. Васькино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</si>
  <si>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</si>
  <si>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</si>
  <si>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</si>
  <si>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</si>
  <si>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</si>
  <si>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</si>
  <si>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</si>
  <si>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rFont val="Symbol"/>
        <color theme="1"/>
        <sz val="10.0"/>
      </rPr>
      <t xml:space="preserve">· </t>
    </r>
    <r>
      <rPr>
        <rFont val="Times New Roman"/>
        <color theme="1"/>
        <sz val="10.0"/>
      </rPr>
      <t xml:space="preserve">стартовая диагностика;                            </t>
    </r>
    <r>
      <rPr>
        <rFont val="Symbol"/>
        <color theme="1"/>
        <sz val="10.0"/>
      </rPr>
      <t>·</t>
    </r>
    <r>
      <rPr>
        <rFont val="Times New Roman"/>
        <color theme="1"/>
        <sz val="10.0"/>
      </rPr>
      <t xml:space="preserve"> текущая оценка;                                              </t>
    </r>
    <r>
      <rPr>
        <rFont val="Symbol"/>
        <color theme="1"/>
        <sz val="10.0"/>
      </rPr>
      <t>·</t>
    </r>
    <r>
      <rPr>
        <rFont val="Times New Roman"/>
        <color theme="1"/>
        <sz val="10.0"/>
      </rPr>
      <t xml:space="preserve"> тематическая оценка;                                      </t>
    </r>
    <r>
      <rPr>
        <rFont val="Symbol"/>
        <color theme="1"/>
        <sz val="10.0"/>
      </rPr>
      <t xml:space="preserve">· </t>
    </r>
    <r>
      <rPr>
        <rFont val="Times New Roman"/>
        <color theme="1"/>
        <sz val="10.0"/>
      </rPr>
      <t>итоговая оценка</t>
    </r>
  </si>
  <si>
    <t>Региональный</t>
  </si>
  <si>
    <t>Приказ №</t>
  </si>
  <si>
    <t>84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</si>
  <si>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</si>
  <si>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</si>
  <si>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</si>
  <si>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</si>
  <si>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</si>
  <si>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</si>
  <si>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</si>
  <si>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год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</si>
  <si>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</si>
  <si>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</si>
  <si>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</si>
  <si>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</si>
  <si>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</si>
  <si>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</si>
  <si>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</si>
  <si>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</si>
  <si>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</si>
  <si>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</si>
  <si>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</si>
  <si>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</si>
  <si>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</si>
  <si>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</si>
  <si>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</si>
  <si>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</si>
  <si>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</si>
  <si>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</si>
  <si>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</si>
  <si>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</si>
  <si>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</si>
  <si>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</si>
  <si>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</si>
  <si>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ДР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</si>
  <si>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</si>
  <si>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</si>
  <si>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</si>
  <si>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</si>
  <si>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</si>
  <si>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</si>
  <si>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</si>
  <si>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</si>
  <si>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</si>
  <si>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КР</t>
  </si>
  <si>
    <t>ПР</t>
  </si>
  <si>
    <t>Иностранный язык (английский)</t>
  </si>
  <si>
    <t>3 класс</t>
  </si>
  <si>
    <t>Иностранный язык (указать какой)</t>
  </si>
  <si>
    <t>4 класс</t>
  </si>
  <si>
    <t>ВПР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</si>
  <si>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</si>
  <si>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</si>
  <si>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</si>
  <si>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</si>
  <si>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</si>
  <si>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</si>
  <si>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</si>
  <si>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</si>
  <si>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</si>
  <si>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</si>
  <si>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</si>
  <si>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</si>
  <si>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</si>
  <si>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</si>
  <si>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</si>
  <si>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</si>
  <si>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</si>
  <si>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</si>
  <si>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</si>
  <si>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</si>
  <si>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10 класс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</si>
  <si>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</si>
  <si>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</si>
  <si>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</si>
  <si>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</si>
  <si>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</si>
  <si>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 класс</t>
  </si>
  <si>
    <t>11а</t>
  </si>
  <si>
    <t>11б</t>
  </si>
  <si>
    <t>11в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</si>
</sst>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\.mm\.yyyy"/>
  </numFmts>
  <fonts count="21">
    <font>
      <sz val="11.0"/>
      <color theme="1"/>
      <name val="Calibri"/>
      <scheme val="minor"/>
    </font>
    <font>
      <b/>
      <sz val="16.0"/>
      <color theme="1"/>
      <name val="Times New Roman"/>
    </font>
    <font>
      <sz val="14.0"/>
      <color theme="1"/>
      <name val="Times New Roman"/>
    </font>
    <font>
      <b/>
      <sz val="14.0"/>
      <color theme="1"/>
      <name val="Times New Roman"/>
    </font>
    <font>
      <sz val="14.0"/>
      <color theme="1"/>
      <name val="Noto Sans Symbols"/>
    </font>
    <font>
      <sz val="11.0"/>
      <color theme="1"/>
      <name val="Calibri"/>
    </font>
    <font>
      <sz val="12.0"/>
      <color theme="1"/>
      <name val="Times New Roman"/>
    </font>
    <font>
      <b/>
      <sz val="20.0"/>
      <color theme="1"/>
      <name val="Times New Roman"/>
    </font>
    <font>
      <b/>
      <sz val="12.0"/>
      <color theme="1"/>
      <name val="Times New Roman"/>
    </font>
    <font>
      <sz val="9.0"/>
      <color theme="1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sz val="20.0"/>
      <color theme="1"/>
      <name val="Times New Roman"/>
    </font>
    <font>
      <u/>
      <sz val="10.0"/>
      <color theme="1"/>
      <name val="Times New Roman"/>
    </font>
    <font/>
    <font>
      <sz val="7.0"/>
      <color theme="1"/>
      <name val="Times New Roman"/>
    </font>
    <font>
      <sz val="20.0"/>
      <color rgb="FF000000"/>
      <name val="Times New Roman"/>
    </font>
    <font>
      <sz val="10.0"/>
      <color rgb="FF000000"/>
      <name val="Times New Roman"/>
    </font>
    <font>
      <sz val="8.0"/>
      <color rgb="FF000000"/>
      <name val="Times New Roman"/>
    </font>
    <font>
      <sz val="8.0"/>
      <color theme="1"/>
      <name val="Times New Roman"/>
    </font>
    <font>
      <sz val="9.0"/>
      <color rgb="FF00000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DADADA"/>
        <bgColor rgb="FFDADADA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left" shrinkToFit="1" vertical="center" wrapText="0"/>
    </xf>
    <xf borderId="0" fillId="0" fontId="5" numFmtId="0" xfId="0" applyAlignment="1" applyFont="1">
      <alignment shrinkToFit="1" wrapText="0"/>
    </xf>
    <xf borderId="0" fillId="0" fontId="3" numFmtId="0" xfId="0" applyAlignment="1" applyFont="1">
      <alignment horizontal="left" shrinkToFit="1" vertical="center" wrapText="0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vertical="center"/>
    </xf>
    <xf borderId="0" fillId="0" fontId="9" numFmtId="49" xfId="0" applyAlignment="1" applyFont="1" applyNumberFormat="1">
      <alignment vertical="center"/>
    </xf>
    <xf borderId="0" fillId="0" fontId="6" numFmtId="49" xfId="0" applyAlignment="1" applyFont="1" applyNumberFormat="1">
      <alignment horizontal="center" vertical="center"/>
    </xf>
    <xf borderId="0" fillId="0" fontId="10" numFmtId="0" xfId="0" applyFont="1"/>
    <xf borderId="2" fillId="0" fontId="11" numFmtId="49" xfId="0" applyAlignment="1" applyBorder="1" applyFont="1" applyNumberFormat="1">
      <alignment vertical="center"/>
    </xf>
    <xf borderId="0" fillId="0" fontId="12" numFmtId="0" xfId="0" applyFont="1"/>
    <xf borderId="0" fillId="0" fontId="10" numFmtId="0" xfId="0" applyAlignment="1" applyFont="1">
      <alignment vertical="center"/>
    </xf>
    <xf borderId="0" fillId="0" fontId="13" numFmtId="0" xfId="0" applyAlignment="1" applyFont="1">
      <alignment vertical="center"/>
    </xf>
    <xf borderId="1" fillId="0" fontId="10" numFmtId="0" xfId="0" applyAlignment="1" applyBorder="1" applyFont="1">
      <alignment vertical="center"/>
    </xf>
    <xf borderId="0" fillId="0" fontId="6" numFmtId="49" xfId="0" applyAlignment="1" applyFont="1" applyNumberFormat="1">
      <alignment vertical="center"/>
    </xf>
    <xf borderId="3" fillId="0" fontId="10" numFmtId="0" xfId="0" applyAlignment="1" applyBorder="1" applyFont="1">
      <alignment horizontal="left" shrinkToFit="0" vertical="center" wrapText="1"/>
    </xf>
    <xf borderId="4" fillId="0" fontId="14" numFmtId="0" xfId="0" applyBorder="1" applyFont="1"/>
    <xf borderId="5" fillId="0" fontId="14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top" wrapText="1"/>
    </xf>
    <xf borderId="7" fillId="0" fontId="14" numFmtId="0" xfId="0" applyBorder="1" applyFont="1"/>
    <xf borderId="8" fillId="0" fontId="14" numFmtId="0" xfId="0" applyBorder="1" applyFont="1"/>
    <xf borderId="6" fillId="2" fontId="10" numFmtId="49" xfId="0" applyAlignment="1" applyBorder="1" applyFill="1" applyFont="1" applyNumberFormat="1">
      <alignment horizontal="center" shrinkToFit="0" vertical="center" wrapText="1"/>
    </xf>
    <xf borderId="1" fillId="3" fontId="10" numFmtId="49" xfId="0" applyAlignment="1" applyBorder="1" applyFill="1" applyFont="1" applyNumberFormat="1">
      <alignment vertical="center"/>
    </xf>
    <xf borderId="0" fillId="0" fontId="6" numFmtId="0" xfId="0" applyAlignment="1" applyFont="1">
      <alignment shrinkToFit="0" wrapText="1"/>
    </xf>
    <xf borderId="0" fillId="0" fontId="10" numFmtId="49" xfId="0" applyAlignment="1" applyFont="1" applyNumberFormat="1">
      <alignment vertical="center"/>
    </xf>
    <xf borderId="0" fillId="0" fontId="9" numFmtId="49" xfId="0" applyAlignment="1" applyFont="1" applyNumberFormat="1">
      <alignment shrinkToFit="0" vertical="center" wrapText="1"/>
    </xf>
    <xf borderId="1" fillId="0" fontId="11" numFmtId="49" xfId="0" applyAlignment="1" applyBorder="1" applyFont="1" applyNumberFormat="1">
      <alignment vertical="center"/>
    </xf>
    <xf borderId="0" fillId="0" fontId="15" numFmtId="49" xfId="0" applyAlignment="1" applyFont="1" applyNumberFormat="1">
      <alignment shrinkToFit="0" vertical="center" wrapText="1"/>
    </xf>
    <xf borderId="6" fillId="0" fontId="10" numFmtId="0" xfId="0" applyAlignment="1" applyBorder="1" applyFont="1">
      <alignment horizontal="left" shrinkToFit="0" vertical="top" wrapText="1"/>
    </xf>
    <xf borderId="9" fillId="0" fontId="14" numFmtId="0" xfId="0" applyBorder="1" applyFont="1"/>
    <xf borderId="10" fillId="0" fontId="14" numFmtId="0" xfId="0" applyBorder="1" applyFont="1"/>
    <xf borderId="3" fillId="4" fontId="10" numFmtId="49" xfId="0" applyAlignment="1" applyBorder="1" applyFill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readingOrder="0" vertical="center"/>
    </xf>
    <xf borderId="1" fillId="0" fontId="9" numFmtId="49" xfId="0" applyAlignment="1" applyBorder="1" applyFont="1" applyNumberFormat="1">
      <alignment shrinkToFit="0" vertical="center" wrapText="1"/>
    </xf>
    <xf borderId="1" fillId="0" fontId="10" numFmtId="0" xfId="0" applyBorder="1" applyFont="1"/>
    <xf borderId="6" fillId="5" fontId="15" numFmtId="49" xfId="0" applyAlignment="1" applyBorder="1" applyFill="1" applyFont="1" applyNumberFormat="1">
      <alignment horizontal="left" shrinkToFit="0" vertical="center" wrapText="1"/>
    </xf>
    <xf borderId="11" fillId="0" fontId="14" numFmtId="0" xfId="0" applyBorder="1" applyFont="1"/>
    <xf borderId="12" fillId="0" fontId="14" numFmtId="0" xfId="0" applyBorder="1" applyFont="1"/>
    <xf borderId="2" fillId="0" fontId="14" numFmtId="0" xfId="0" applyBorder="1" applyFont="1"/>
    <xf borderId="3" fillId="5" fontId="10" numFmtId="49" xfId="0" applyAlignment="1" applyBorder="1" applyFont="1" applyNumberFormat="1">
      <alignment horizontal="center" vertical="center"/>
    </xf>
    <xf borderId="13" fillId="0" fontId="10" numFmtId="49" xfId="0" applyAlignment="1" applyBorder="1" applyFont="1" applyNumberFormat="1">
      <alignment horizontal="center" shrinkToFit="0" vertical="center" wrapText="1"/>
    </xf>
    <xf borderId="0" fillId="0" fontId="10" numFmtId="164" xfId="0" applyAlignment="1" applyFont="1" applyNumberFormat="1">
      <alignment horizontal="center" readingOrder="0" vertical="center"/>
    </xf>
    <xf borderId="1" fillId="0" fontId="6" numFmtId="165" xfId="0" applyAlignment="1" applyBorder="1" applyFont="1" applyNumberFormat="1">
      <alignment vertical="center"/>
    </xf>
    <xf borderId="0" fillId="0" fontId="6" numFmtId="165" xfId="0" applyAlignment="1" applyFont="1" applyNumberFormat="1">
      <alignment vertical="center"/>
    </xf>
    <xf borderId="6" fillId="0" fontId="10" numFmtId="0" xfId="0" applyAlignment="1" applyBorder="1" applyFont="1">
      <alignment horizontal="center" shrinkToFit="0" vertical="center" wrapText="1"/>
    </xf>
    <xf borderId="14" fillId="6" fontId="10" numFmtId="0" xfId="0" applyAlignment="1" applyBorder="1" applyFill="1" applyFont="1">
      <alignment vertical="center"/>
    </xf>
    <xf borderId="7" fillId="0" fontId="10" numFmtId="0" xfId="0" applyBorder="1" applyFont="1"/>
    <xf borderId="3" fillId="0" fontId="9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readingOrder="0" vertical="center"/>
    </xf>
    <xf borderId="0" fillId="0" fontId="10" numFmtId="0" xfId="0" applyAlignment="1" applyFont="1">
      <alignment shrinkToFit="0" wrapText="1"/>
    </xf>
    <xf borderId="15" fillId="4" fontId="10" numFmtId="0" xfId="0" applyAlignment="1" applyBorder="1" applyFont="1">
      <alignment vertical="center"/>
    </xf>
    <xf borderId="0" fillId="0" fontId="10" numFmtId="0" xfId="0" applyAlignment="1" applyFont="1">
      <alignment shrinkToFit="0" vertical="top" wrapText="1"/>
    </xf>
    <xf borderId="12" fillId="0" fontId="10" numFmtId="0" xfId="0" applyBorder="1" applyFont="1"/>
    <xf borderId="12" fillId="0" fontId="5" numFmtId="0" xfId="0" applyBorder="1" applyFont="1"/>
    <xf borderId="0" fillId="0" fontId="6" numFmtId="0" xfId="0" applyAlignment="1" applyFont="1">
      <alignment shrinkToFit="0" vertical="top" wrapText="1"/>
    </xf>
    <xf borderId="15" fillId="3" fontId="10" numFmtId="0" xfId="0" applyAlignment="1" applyBorder="1" applyFont="1">
      <alignment vertical="center"/>
    </xf>
    <xf borderId="0" fillId="0" fontId="10" numFmtId="0" xfId="0" applyAlignment="1" applyFont="1">
      <alignment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16" fillId="7" fontId="16" numFmtId="0" xfId="0" applyAlignment="1" applyBorder="1" applyFill="1" applyFont="1">
      <alignment horizontal="center" shrinkToFit="0" vertical="center" wrapText="1"/>
    </xf>
    <xf borderId="17" fillId="0" fontId="14" numFmtId="0" xfId="0" applyBorder="1" applyFont="1"/>
    <xf borderId="18" fillId="0" fontId="14" numFmtId="0" xfId="0" applyBorder="1" applyFont="1"/>
    <xf borderId="13" fillId="0" fontId="10" numFmtId="0" xfId="0" applyAlignment="1" applyBorder="1" applyFont="1">
      <alignment horizontal="center" shrinkToFit="0" textRotation="90" vertical="center" wrapText="1"/>
    </xf>
    <xf borderId="13" fillId="0" fontId="9" numFmtId="0" xfId="0" applyAlignment="1" applyBorder="1" applyFont="1">
      <alignment horizontal="center" shrinkToFit="0" textRotation="90" vertical="center" wrapText="1"/>
    </xf>
    <xf borderId="6" fillId="7" fontId="17" numFmtId="0" xfId="0" applyAlignment="1" applyBorder="1" applyFont="1">
      <alignment horizontal="center" shrinkToFit="0" vertical="center" wrapText="1"/>
    </xf>
    <xf borderId="13" fillId="7" fontId="17" numFmtId="0" xfId="0" applyAlignment="1" applyBorder="1" applyFont="1">
      <alignment horizontal="center" shrinkToFit="0" vertical="center" wrapText="1"/>
    </xf>
    <xf borderId="1" fillId="7" fontId="17" numFmtId="0" xfId="0" applyAlignment="1" applyBorder="1" applyFont="1">
      <alignment horizontal="left" shrinkToFit="0" vertical="center" wrapText="1"/>
    </xf>
    <xf borderId="3" fillId="7" fontId="17" numFmtId="0" xfId="0" applyAlignment="1" applyBorder="1" applyFont="1">
      <alignment horizontal="center" shrinkToFit="0" vertical="center" wrapText="1"/>
    </xf>
    <xf borderId="19" fillId="0" fontId="14" numFmtId="0" xfId="0" applyBorder="1" applyFont="1"/>
    <xf borderId="20" fillId="0" fontId="14" numFmtId="0" xfId="0" applyBorder="1" applyFont="1"/>
    <xf borderId="1" fillId="7" fontId="18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shrinkToFit="0" wrapText="1"/>
    </xf>
    <xf borderId="13" fillId="8" fontId="17" numFmtId="0" xfId="0" applyAlignment="1" applyBorder="1" applyFill="1" applyFont="1">
      <alignment horizontal="center" shrinkToFit="0" textRotation="90" vertical="center" wrapText="1"/>
    </xf>
    <xf borderId="21" fillId="7" fontId="17" numFmtId="0" xfId="0" applyAlignment="1" applyBorder="1" applyFont="1">
      <alignment horizontal="center" shrinkToFit="0" vertical="center" wrapText="1"/>
    </xf>
    <xf borderId="22" fillId="7" fontId="17" numFmtId="0" xfId="0" applyAlignment="1" applyBorder="1" applyFont="1">
      <alignment horizontal="center" shrinkToFit="0" vertical="center" wrapText="1"/>
    </xf>
    <xf borderId="1" fillId="0" fontId="19" numFmtId="0" xfId="0" applyAlignment="1" applyBorder="1" applyFont="1">
      <alignment shrinkToFit="0" wrapText="1"/>
    </xf>
    <xf borderId="1" fillId="5" fontId="17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9" numFmtId="9" xfId="0" applyAlignment="1" applyBorder="1" applyFont="1" applyNumberFormat="1">
      <alignment horizontal="center" shrinkToFit="0" vertical="center" wrapText="1"/>
    </xf>
    <xf borderId="22" fillId="7" fontId="17" numFmtId="0" xfId="0" applyAlignment="1" applyBorder="1" applyFont="1">
      <alignment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vertical="center"/>
    </xf>
    <xf borderId="23" fillId="0" fontId="14" numFmtId="0" xfId="0" applyBorder="1" applyFont="1"/>
    <xf borderId="1" fillId="7" fontId="17" numFmtId="0" xfId="0" applyAlignment="1" applyBorder="1" applyFont="1">
      <alignment horizontal="center" shrinkToFit="0" vertical="center" wrapText="1"/>
    </xf>
    <xf borderId="24" fillId="8" fontId="10" numFmtId="0" xfId="0" applyAlignment="1" applyBorder="1" applyFont="1">
      <alignment horizontal="center"/>
    </xf>
    <xf borderId="25" fillId="0" fontId="14" numFmtId="0" xfId="0" applyBorder="1" applyFont="1"/>
    <xf borderId="15" fillId="8" fontId="17" numFmtId="0" xfId="0" applyAlignment="1" applyBorder="1" applyFont="1">
      <alignment horizontal="center" shrinkToFit="0" vertical="center" wrapText="1"/>
    </xf>
    <xf borderId="15" fillId="8" fontId="10" numFmtId="0" xfId="0" applyBorder="1" applyFont="1"/>
    <xf borderId="3" fillId="0" fontId="16" numFmtId="0" xfId="0" applyAlignment="1" applyBorder="1" applyFont="1">
      <alignment horizontal="center" shrinkToFit="0" vertical="center" wrapText="1"/>
    </xf>
    <xf borderId="5" fillId="0" fontId="17" numFmtId="0" xfId="0" applyAlignment="1" applyBorder="1" applyFont="1">
      <alignment shrinkToFit="0" vertical="center" wrapText="1"/>
    </xf>
    <xf borderId="1" fillId="0" fontId="17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readingOrder="0"/>
    </xf>
    <xf borderId="1" fillId="0" fontId="17" numFmtId="0" xfId="0" applyAlignment="1" applyBorder="1" applyFont="1">
      <alignment readingOrder="0" shrinkToFit="0" vertical="center" wrapText="1"/>
    </xf>
    <xf borderId="1" fillId="5" fontId="17" numFmtId="0" xfId="0" applyAlignment="1" applyBorder="1" applyFont="1">
      <alignment readingOrder="0" shrinkToFit="0" vertical="center" wrapText="1"/>
    </xf>
    <xf borderId="1" fillId="5" fontId="10" numFmtId="0" xfId="0" applyAlignment="1" applyBorder="1" applyFont="1">
      <alignment readingOrder="0" vertical="center"/>
    </xf>
    <xf borderId="1" fillId="5" fontId="10" numFmtId="0" xfId="0" applyAlignment="1" applyBorder="1" applyFont="1">
      <alignment readingOrder="0"/>
    </xf>
    <xf borderId="13" fillId="0" fontId="17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horizontal="left" shrinkToFit="0" vertical="center" wrapText="1"/>
    </xf>
    <xf borderId="15" fillId="8" fontId="17" numFmtId="0" xfId="0" applyAlignment="1" applyBorder="1" applyFont="1">
      <alignment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horizontal="center" shrinkToFit="0" vertical="center" wrapText="1"/>
    </xf>
    <xf borderId="1" fillId="3" fontId="20" numFmtId="0" xfId="0" applyAlignment="1" applyBorder="1" applyFont="1">
      <alignment horizontal="center" shrinkToFit="0" vertical="center" wrapText="1"/>
    </xf>
    <xf borderId="1" fillId="0" fontId="10" numFmtId="10" xfId="0" applyBorder="1" applyFont="1" applyNumberFormat="1"/>
    <xf borderId="1" fillId="5" fontId="10" numFmtId="0" xfId="0" applyAlignment="1" applyBorder="1" applyFont="1">
      <alignment horizontal="center" readingOrder="0" vertical="center"/>
    </xf>
    <xf borderId="22" fillId="7" fontId="17" numFmtId="0" xfId="0" applyAlignment="1" applyBorder="1" applyFont="1">
      <alignment horizontal="left" shrinkToFit="0" vertical="center" wrapText="1"/>
    </xf>
    <xf borderId="3" fillId="7" fontId="16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readingOrder="0" vertical="center"/>
    </xf>
    <xf borderId="1" fillId="9" fontId="17" numFmtId="0" xfId="0" applyAlignment="1" applyBorder="1" applyFill="1" applyFont="1">
      <alignment horizontal="center" readingOrder="0" shrinkToFit="0" vertical="center" wrapText="1"/>
    </xf>
    <xf borderId="1" fillId="9" fontId="20" numFmtId="0" xfId="0" applyAlignment="1" applyBorder="1" applyFont="1">
      <alignment horizontal="center" shrinkToFit="0" vertical="center" wrapText="1"/>
    </xf>
    <xf borderId="1" fillId="7" fontId="17" numFmtId="0" xfId="0" applyAlignment="1" applyBorder="1" applyFont="1">
      <alignment shrinkToFit="0" vertical="center" wrapText="1"/>
    </xf>
    <xf borderId="1" fillId="3" fontId="10" numFmtId="0" xfId="0" applyAlignment="1" applyBorder="1" applyFont="1">
      <alignment horizontal="center" readingOrder="0" vertical="center"/>
    </xf>
    <xf borderId="13" fillId="0" fontId="10" numFmtId="0" xfId="0" applyAlignment="1" applyBorder="1" applyFont="1">
      <alignment horizontal="center" shrinkToFit="0" textRotation="90" wrapText="1"/>
    </xf>
    <xf borderId="13" fillId="0" fontId="9" numFmtId="0" xfId="0" applyAlignment="1" applyBorder="1" applyFont="1">
      <alignment horizontal="center" shrinkToFit="0" textRotation="90" wrapText="1"/>
    </xf>
    <xf borderId="13" fillId="8" fontId="10" numFmtId="0" xfId="0" applyAlignment="1" applyBorder="1" applyFont="1">
      <alignment horizontal="center" shrinkToFit="0" textRotation="90" vertical="center" wrapText="1"/>
    </xf>
    <xf borderId="1" fillId="9" fontId="17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horizontal="center" readingOrder="0" shrinkToFit="0" vertical="center" wrapText="1"/>
    </xf>
    <xf borderId="1" fillId="6" fontId="17" numFmtId="0" xfId="0" applyAlignment="1" applyBorder="1" applyFont="1">
      <alignment horizontal="center" readingOrder="0" shrinkToFit="0" vertical="center" wrapText="1"/>
    </xf>
    <xf borderId="1" fillId="3" fontId="20" numFmtId="0" xfId="0" applyAlignment="1" applyBorder="1" applyFont="1">
      <alignment horizontal="center" readingOrder="0" shrinkToFit="0" vertical="center" wrapText="1"/>
    </xf>
    <xf borderId="5" fillId="0" fontId="10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readingOrder="0" vertical="center"/>
    </xf>
    <xf borderId="1" fillId="5" fontId="17" numFmtId="0" xfId="0" applyAlignment="1" applyBorder="1" applyFont="1">
      <alignment horizontal="center" shrinkToFit="0" vertical="center" wrapText="1"/>
    </xf>
    <xf borderId="26" fillId="7" fontId="17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/>
    </xf>
    <xf borderId="0" fillId="5" fontId="10" numFmtId="0" xfId="0" applyAlignment="1" applyFont="1">
      <alignment readingOrder="0" vertical="center"/>
    </xf>
    <xf borderId="1" fillId="0" fontId="10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3.43"/>
    <col customWidth="1" min="2" max="26" width="8.71"/>
  </cols>
  <sheetData>
    <row r="1" ht="14.25" customHeight="1">
      <c r="A1" s="1" t="s">
        <v>0</v>
      </c>
    </row>
    <row r="2" ht="14.25" customHeight="1">
      <c r="A2" s="2"/>
    </row>
    <row r="3" ht="138.75" customHeight="1">
      <c r="A3" s="3" t="s">
        <v>1</v>
      </c>
    </row>
    <row r="4" ht="14.25" customHeight="1">
      <c r="A4" s="3" t="s">
        <v>2</v>
      </c>
    </row>
    <row r="5" ht="31.5" customHeight="1">
      <c r="A5" s="3" t="s">
        <v>3</v>
      </c>
    </row>
    <row r="6" ht="28.5" customHeight="1">
      <c r="A6" s="4" t="s">
        <v>4</v>
      </c>
    </row>
    <row r="7" ht="19.5" customHeight="1">
      <c r="A7" s="4" t="s">
        <v>5</v>
      </c>
    </row>
    <row r="8" ht="26.25" customHeight="1">
      <c r="A8" s="5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5.5" customHeight="1">
      <c r="A9" s="5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0" customHeight="1">
      <c r="A10" s="5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6.75" customHeight="1">
      <c r="A11" s="5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5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7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5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5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5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5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5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7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5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5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7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7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7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7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7" t="s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6.29"/>
    <col customWidth="1" min="3" max="3" width="10.29"/>
    <col customWidth="1" min="4" max="4" width="7.29"/>
    <col customWidth="1" min="5" max="5" width="4.43"/>
    <col customWidth="1" min="6" max="6" width="4.29"/>
    <col customWidth="1" min="7" max="7" width="4.71"/>
    <col customWidth="1" min="8" max="35" width="4.29"/>
    <col customWidth="1" min="36" max="36" width="4.0"/>
    <col customWidth="1" min="37" max="41" width="4.29"/>
    <col customWidth="1" min="42" max="42" width="5.43"/>
    <col customWidth="1" min="43" max="43" width="6.71"/>
    <col customWidth="1" min="44" max="44" width="6.0"/>
    <col customWidth="1" min="45" max="45" width="7.43"/>
    <col customWidth="1" min="46" max="46" width="13.0"/>
    <col customWidth="1" min="47" max="47" width="9.14"/>
  </cols>
  <sheetData>
    <row r="1" ht="63.0" customHeight="1">
      <c r="A1" s="8" t="s">
        <v>25</v>
      </c>
      <c r="B1" s="9"/>
      <c r="C1" s="9"/>
      <c r="D1" s="9"/>
      <c r="E1" s="8" t="s">
        <v>26</v>
      </c>
      <c r="F1" s="9"/>
      <c r="G1" s="9"/>
      <c r="H1" s="9"/>
      <c r="I1" s="10"/>
      <c r="J1" s="10"/>
      <c r="K1" s="10"/>
      <c r="L1" s="11" t="s">
        <v>27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2"/>
      <c r="AD1" s="12"/>
      <c r="AE1" s="10"/>
      <c r="AF1" s="10"/>
      <c r="AG1" s="10"/>
      <c r="AH1" s="10"/>
      <c r="AI1" s="10"/>
      <c r="AJ1" s="10"/>
      <c r="AK1" s="10"/>
      <c r="AL1" s="12"/>
      <c r="AM1" s="12"/>
      <c r="AN1" s="12"/>
      <c r="AO1" s="12"/>
      <c r="AP1" s="12"/>
      <c r="AQ1" s="12"/>
      <c r="AR1" s="12"/>
      <c r="AS1" s="12"/>
      <c r="AT1" s="10"/>
      <c r="AU1" s="10"/>
    </row>
    <row r="2" ht="21.75" customHeight="1">
      <c r="A2" s="13" t="s">
        <v>28</v>
      </c>
      <c r="B2" s="14" t="s">
        <v>29</v>
      </c>
      <c r="C2" s="15"/>
      <c r="D2" s="16"/>
      <c r="E2" s="17"/>
      <c r="F2" s="9"/>
      <c r="G2" s="18" t="s">
        <v>30</v>
      </c>
      <c r="H2" s="9"/>
      <c r="I2" s="19"/>
      <c r="J2" s="19"/>
      <c r="K2" s="19"/>
      <c r="L2" s="17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7"/>
      <c r="AJ2" s="17"/>
      <c r="AK2" s="17"/>
      <c r="AL2" s="20"/>
      <c r="AM2" s="20"/>
      <c r="AN2" s="20"/>
      <c r="AO2" s="21"/>
      <c r="AP2" s="21"/>
      <c r="AQ2" s="21"/>
      <c r="AR2" s="21"/>
      <c r="AS2" s="21"/>
      <c r="AT2" s="17"/>
      <c r="AU2" s="17"/>
    </row>
    <row r="3" ht="40.5" customHeight="1">
      <c r="A3" s="13" t="s">
        <v>31</v>
      </c>
      <c r="B3" s="22" t="s">
        <v>32</v>
      </c>
      <c r="C3" s="17"/>
      <c r="D3" s="16"/>
      <c r="E3" s="23"/>
      <c r="F3" s="23"/>
      <c r="G3" s="24" t="s">
        <v>33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6"/>
      <c r="X3" s="27" t="s">
        <v>34</v>
      </c>
      <c r="Y3" s="25"/>
      <c r="Z3" s="25"/>
      <c r="AA3" s="25"/>
      <c r="AB3" s="26"/>
      <c r="AC3" s="28" t="s">
        <v>35</v>
      </c>
      <c r="AD3" s="29"/>
      <c r="AE3" s="29"/>
      <c r="AF3" s="29"/>
      <c r="AG3" s="29"/>
      <c r="AH3" s="29"/>
      <c r="AI3" s="29"/>
      <c r="AJ3" s="29"/>
      <c r="AK3" s="29"/>
      <c r="AL3" s="29"/>
      <c r="AM3" s="30"/>
      <c r="AN3" s="31" t="s">
        <v>36</v>
      </c>
      <c r="AO3" s="30"/>
      <c r="AP3" s="32" t="s">
        <v>37</v>
      </c>
      <c r="AQ3" s="32"/>
      <c r="AR3" s="33"/>
      <c r="AS3" s="17"/>
      <c r="AT3" s="17"/>
      <c r="AU3" s="34"/>
    </row>
    <row r="4" ht="22.5" customHeight="1">
      <c r="A4" s="17"/>
      <c r="B4" s="16" t="s">
        <v>38</v>
      </c>
      <c r="D4" s="17"/>
      <c r="E4" s="17"/>
      <c r="F4" s="35"/>
      <c r="G4" s="36" t="s">
        <v>39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8" t="s">
        <v>40</v>
      </c>
      <c r="Y4" s="29"/>
      <c r="Z4" s="29"/>
      <c r="AA4" s="29"/>
      <c r="AB4" s="30"/>
      <c r="AC4" s="39"/>
      <c r="AM4" s="40"/>
      <c r="AN4" s="39"/>
      <c r="AO4" s="40"/>
      <c r="AP4" s="41" t="s">
        <v>41</v>
      </c>
      <c r="AQ4" s="26"/>
      <c r="AR4" s="17"/>
      <c r="AS4" s="17"/>
      <c r="AT4" s="17"/>
      <c r="AU4" s="34"/>
    </row>
    <row r="5" ht="42.75" customHeight="1">
      <c r="A5" s="42" t="s">
        <v>42</v>
      </c>
      <c r="B5" s="43" t="s">
        <v>43</v>
      </c>
      <c r="C5" s="44" t="s">
        <v>44</v>
      </c>
      <c r="D5" s="45"/>
      <c r="E5" s="17"/>
      <c r="F5" s="35"/>
      <c r="G5" s="46" t="s">
        <v>45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  <c r="X5" s="47"/>
      <c r="Y5" s="48"/>
      <c r="Z5" s="48"/>
      <c r="AA5" s="48"/>
      <c r="AB5" s="49"/>
      <c r="AC5" s="47"/>
      <c r="AD5" s="48"/>
      <c r="AE5" s="48"/>
      <c r="AF5" s="48"/>
      <c r="AG5" s="48"/>
      <c r="AH5" s="48"/>
      <c r="AI5" s="48"/>
      <c r="AJ5" s="48"/>
      <c r="AK5" s="48"/>
      <c r="AL5" s="48"/>
      <c r="AM5" s="49"/>
      <c r="AN5" s="47"/>
      <c r="AO5" s="49"/>
      <c r="AP5" s="50" t="s">
        <v>31</v>
      </c>
      <c r="AQ5" s="26"/>
      <c r="AR5" s="17"/>
      <c r="AS5" s="17"/>
      <c r="AT5" s="17"/>
      <c r="AU5" s="34"/>
    </row>
    <row r="6" ht="35.25" customHeight="1">
      <c r="A6" s="51" t="s">
        <v>46</v>
      </c>
      <c r="B6" s="52">
        <v>45901.0</v>
      </c>
      <c r="C6" s="44" t="s">
        <v>47</v>
      </c>
      <c r="D6" s="53"/>
      <c r="E6" s="54"/>
      <c r="F6" s="35"/>
      <c r="G6" s="39"/>
      <c r="W6" s="40"/>
      <c r="X6" s="55" t="s">
        <v>48</v>
      </c>
      <c r="Y6" s="29"/>
      <c r="Z6" s="29"/>
      <c r="AA6" s="29"/>
      <c r="AB6" s="29"/>
      <c r="AC6" s="56" t="s">
        <v>49</v>
      </c>
      <c r="AD6" s="57"/>
      <c r="AE6" s="57"/>
      <c r="AF6" s="57"/>
      <c r="AG6" s="57"/>
      <c r="AH6" s="20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ht="26.25" customHeight="1">
      <c r="A7" s="58" t="s">
        <v>50</v>
      </c>
      <c r="B7" s="26"/>
      <c r="C7" s="59" t="s">
        <v>51</v>
      </c>
      <c r="D7" s="26"/>
      <c r="E7" s="17"/>
      <c r="F7" s="35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17"/>
      <c r="Y7" s="60"/>
      <c r="Z7" s="17"/>
      <c r="AA7" s="17"/>
      <c r="AB7" s="60"/>
      <c r="AC7" s="61" t="s">
        <v>52</v>
      </c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62"/>
      <c r="AQ7" s="62"/>
      <c r="AR7" s="62"/>
      <c r="AS7" s="17"/>
      <c r="AT7" s="17"/>
      <c r="AU7" s="17"/>
    </row>
    <row r="8" ht="22.5" customHeight="1">
      <c r="A8" s="63"/>
      <c r="B8" s="63"/>
      <c r="C8" s="63"/>
      <c r="D8" s="64"/>
      <c r="E8" s="64"/>
      <c r="F8" s="64"/>
      <c r="G8" s="64"/>
      <c r="H8" s="64"/>
      <c r="I8" s="63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63"/>
      <c r="Y8" s="17"/>
      <c r="Z8" s="65"/>
      <c r="AA8" s="65"/>
      <c r="AB8" s="65"/>
      <c r="AC8" s="66" t="s">
        <v>53</v>
      </c>
      <c r="AD8" s="62"/>
      <c r="AE8" s="62"/>
      <c r="AF8" s="62"/>
      <c r="AG8" s="62"/>
      <c r="AH8" s="62"/>
      <c r="AI8" s="62"/>
      <c r="AJ8" s="62"/>
      <c r="AK8" s="20"/>
      <c r="AL8" s="67"/>
      <c r="AM8" s="62"/>
      <c r="AN8" s="62"/>
      <c r="AO8" s="62"/>
      <c r="AP8" s="62"/>
      <c r="AQ8" s="62"/>
      <c r="AR8" s="62"/>
      <c r="AS8" s="20"/>
      <c r="AT8" s="17"/>
      <c r="AU8" s="17"/>
    </row>
    <row r="9" ht="120.75" customHeight="1">
      <c r="A9" s="68" t="s">
        <v>54</v>
      </c>
      <c r="B9" s="48"/>
      <c r="C9" s="48"/>
      <c r="D9" s="49"/>
      <c r="E9" s="69" t="s">
        <v>55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2" t="s">
        <v>56</v>
      </c>
      <c r="AR9" s="72" t="s">
        <v>57</v>
      </c>
      <c r="AS9" s="73" t="s">
        <v>58</v>
      </c>
      <c r="AT9" s="60"/>
      <c r="AU9" s="60"/>
    </row>
    <row r="10" ht="21.75" customHeight="1">
      <c r="A10" s="74" t="s">
        <v>59</v>
      </c>
      <c r="B10" s="30"/>
      <c r="C10" s="75" t="s">
        <v>60</v>
      </c>
      <c r="D10" s="76" t="s">
        <v>61</v>
      </c>
      <c r="E10" s="77" t="s">
        <v>62</v>
      </c>
      <c r="F10" s="25"/>
      <c r="G10" s="25"/>
      <c r="H10" s="26"/>
      <c r="I10" s="77" t="s">
        <v>63</v>
      </c>
      <c r="J10" s="25"/>
      <c r="K10" s="25"/>
      <c r="L10" s="26"/>
      <c r="M10" s="77" t="s">
        <v>64</v>
      </c>
      <c r="N10" s="25"/>
      <c r="O10" s="25"/>
      <c r="P10" s="26"/>
      <c r="Q10" s="77" t="s">
        <v>65</v>
      </c>
      <c r="R10" s="25"/>
      <c r="S10" s="25"/>
      <c r="T10" s="26"/>
      <c r="U10" s="77" t="s">
        <v>66</v>
      </c>
      <c r="V10" s="25"/>
      <c r="W10" s="26"/>
      <c r="X10" s="77" t="s">
        <v>67</v>
      </c>
      <c r="Y10" s="25"/>
      <c r="Z10" s="25"/>
      <c r="AA10" s="26"/>
      <c r="AB10" s="77" t="s">
        <v>68</v>
      </c>
      <c r="AC10" s="25"/>
      <c r="AD10" s="26"/>
      <c r="AE10" s="77" t="s">
        <v>69</v>
      </c>
      <c r="AF10" s="25"/>
      <c r="AG10" s="25"/>
      <c r="AH10" s="25"/>
      <c r="AI10" s="26"/>
      <c r="AJ10" s="77" t="s">
        <v>70</v>
      </c>
      <c r="AK10" s="25"/>
      <c r="AL10" s="26"/>
      <c r="AM10" s="77" t="s">
        <v>71</v>
      </c>
      <c r="AN10" s="25"/>
      <c r="AO10" s="25"/>
      <c r="AP10" s="26"/>
      <c r="AQ10" s="78"/>
      <c r="AR10" s="78"/>
      <c r="AS10" s="78"/>
      <c r="AT10" s="60"/>
      <c r="AU10" s="60"/>
    </row>
    <row r="11" ht="11.25" customHeight="1">
      <c r="A11" s="47"/>
      <c r="B11" s="49"/>
      <c r="C11" s="79"/>
      <c r="D11" s="76" t="s">
        <v>72</v>
      </c>
      <c r="E11" s="80">
        <v>1.0</v>
      </c>
      <c r="F11" s="80">
        <v>2.0</v>
      </c>
      <c r="G11" s="80">
        <v>3.0</v>
      </c>
      <c r="H11" s="80">
        <v>4.0</v>
      </c>
      <c r="I11" s="80">
        <v>5.0</v>
      </c>
      <c r="J11" s="80">
        <v>6.0</v>
      </c>
      <c r="K11" s="80">
        <v>7.0</v>
      </c>
      <c r="L11" s="80">
        <v>8.0</v>
      </c>
      <c r="M11" s="80">
        <v>9.0</v>
      </c>
      <c r="N11" s="80">
        <v>10.0</v>
      </c>
      <c r="O11" s="80">
        <v>11.0</v>
      </c>
      <c r="P11" s="80">
        <v>12.0</v>
      </c>
      <c r="Q11" s="80">
        <v>13.0</v>
      </c>
      <c r="R11" s="80">
        <v>14.0</v>
      </c>
      <c r="S11" s="80">
        <v>15.0</v>
      </c>
      <c r="T11" s="80">
        <v>16.0</v>
      </c>
      <c r="U11" s="80">
        <v>17.0</v>
      </c>
      <c r="V11" s="80">
        <v>18.0</v>
      </c>
      <c r="W11" s="80">
        <v>19.0</v>
      </c>
      <c r="X11" s="80">
        <v>20.0</v>
      </c>
      <c r="Y11" s="80">
        <v>21.0</v>
      </c>
      <c r="Z11" s="80">
        <v>22.0</v>
      </c>
      <c r="AA11" s="80">
        <v>23.0</v>
      </c>
      <c r="AB11" s="80">
        <v>24.0</v>
      </c>
      <c r="AC11" s="80">
        <v>25.0</v>
      </c>
      <c r="AD11" s="80">
        <v>26.0</v>
      </c>
      <c r="AE11" s="80">
        <v>27.0</v>
      </c>
      <c r="AF11" s="80">
        <v>28.0</v>
      </c>
      <c r="AG11" s="80">
        <v>29.0</v>
      </c>
      <c r="AH11" s="80">
        <v>30.0</v>
      </c>
      <c r="AI11" s="80">
        <v>31.0</v>
      </c>
      <c r="AJ11" s="80">
        <v>32.0</v>
      </c>
      <c r="AK11" s="80">
        <v>33.0</v>
      </c>
      <c r="AL11" s="80">
        <v>34.0</v>
      </c>
      <c r="AM11" s="80">
        <v>35.0</v>
      </c>
      <c r="AN11" s="80">
        <v>36.0</v>
      </c>
      <c r="AO11" s="80">
        <v>37.0</v>
      </c>
      <c r="AP11" s="80">
        <v>38.0</v>
      </c>
      <c r="AQ11" s="79"/>
      <c r="AR11" s="79"/>
      <c r="AS11" s="79"/>
      <c r="AT11" s="81"/>
      <c r="AU11" s="81"/>
    </row>
    <row r="12" ht="11.25" customHeight="1">
      <c r="A12" s="82" t="s">
        <v>73</v>
      </c>
      <c r="B12" s="83" t="s">
        <v>74</v>
      </c>
      <c r="C12" s="84">
        <v>1.0</v>
      </c>
      <c r="D12" s="85"/>
      <c r="E12" s="80"/>
      <c r="F12" s="80"/>
      <c r="G12" s="86" t="s">
        <v>75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7">
        <f t="shared" ref="AQ12:AQ19" si="1">COUNTA(E12:AP12)</f>
        <v>1</v>
      </c>
      <c r="AR12" s="45">
        <f>33*5</f>
        <v>165</v>
      </c>
      <c r="AS12" s="88">
        <f t="shared" ref="AS12:AS19" si="2">AQ12/AR12</f>
        <v>0.006060606061</v>
      </c>
      <c r="AT12" s="81"/>
      <c r="AU12" s="81"/>
    </row>
    <row r="13" ht="12.75" customHeight="1">
      <c r="A13" s="78"/>
      <c r="B13" s="83" t="s">
        <v>76</v>
      </c>
      <c r="C13" s="84">
        <v>1.0</v>
      </c>
      <c r="D13" s="89"/>
      <c r="E13" s="90"/>
      <c r="F13" s="90"/>
      <c r="G13" s="86" t="s">
        <v>75</v>
      </c>
      <c r="H13" s="90"/>
      <c r="I13" s="90"/>
      <c r="J13" s="90"/>
      <c r="K13" s="90"/>
      <c r="L13" s="91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2"/>
      <c r="AN13" s="92"/>
      <c r="AO13" s="92"/>
      <c r="AP13" s="92"/>
      <c r="AQ13" s="87">
        <f t="shared" si="1"/>
        <v>1</v>
      </c>
      <c r="AR13" s="45">
        <f t="shared" ref="AR13:AR14" si="3">33*4</f>
        <v>132</v>
      </c>
      <c r="AS13" s="88">
        <f t="shared" si="2"/>
        <v>0.007575757576</v>
      </c>
      <c r="AT13" s="17"/>
      <c r="AU13" s="17"/>
    </row>
    <row r="14" ht="12.75" customHeight="1">
      <c r="A14" s="78"/>
      <c r="B14" s="83" t="s">
        <v>77</v>
      </c>
      <c r="C14" s="84">
        <v>1.0</v>
      </c>
      <c r="D14" s="89"/>
      <c r="E14" s="90"/>
      <c r="F14" s="90"/>
      <c r="G14" s="17"/>
      <c r="H14" s="86" t="s">
        <v>75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2"/>
      <c r="AN14" s="92"/>
      <c r="AO14" s="92"/>
      <c r="AP14" s="92"/>
      <c r="AQ14" s="87">
        <f t="shared" si="1"/>
        <v>1</v>
      </c>
      <c r="AR14" s="45">
        <f t="shared" si="3"/>
        <v>132</v>
      </c>
      <c r="AS14" s="88">
        <f t="shared" si="2"/>
        <v>0.007575757576</v>
      </c>
      <c r="AT14" s="17"/>
      <c r="AU14" s="17"/>
    </row>
    <row r="15" ht="12.75" customHeight="1">
      <c r="A15" s="78"/>
      <c r="B15" s="83" t="s">
        <v>78</v>
      </c>
      <c r="C15" s="84">
        <v>1.0</v>
      </c>
      <c r="D15" s="89"/>
      <c r="E15" s="90"/>
      <c r="F15" s="90"/>
      <c r="G15" s="90"/>
      <c r="H15" s="86" t="s">
        <v>75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2"/>
      <c r="AN15" s="92"/>
      <c r="AO15" s="92"/>
      <c r="AP15" s="92"/>
      <c r="AQ15" s="87">
        <f t="shared" si="1"/>
        <v>1</v>
      </c>
      <c r="AR15" s="45">
        <f>33*2</f>
        <v>66</v>
      </c>
      <c r="AS15" s="88">
        <f t="shared" si="2"/>
        <v>0.01515151515</v>
      </c>
      <c r="AT15" s="17"/>
      <c r="AU15" s="17"/>
    </row>
    <row r="16" ht="12.75" customHeight="1">
      <c r="A16" s="78"/>
      <c r="B16" s="83" t="s">
        <v>79</v>
      </c>
      <c r="C16" s="84">
        <v>1.0</v>
      </c>
      <c r="D16" s="89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2"/>
      <c r="AN16" s="92"/>
      <c r="AO16" s="92"/>
      <c r="AP16" s="92"/>
      <c r="AQ16" s="87">
        <f t="shared" si="1"/>
        <v>0</v>
      </c>
      <c r="AR16" s="45">
        <f t="shared" ref="AR16:AR18" si="4">33*1</f>
        <v>33</v>
      </c>
      <c r="AS16" s="88">
        <f t="shared" si="2"/>
        <v>0</v>
      </c>
      <c r="AT16" s="17"/>
      <c r="AU16" s="17"/>
    </row>
    <row r="17" ht="12.75" customHeight="1">
      <c r="A17" s="78"/>
      <c r="B17" s="83" t="s">
        <v>80</v>
      </c>
      <c r="C17" s="84">
        <v>1.0</v>
      </c>
      <c r="D17" s="89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2"/>
      <c r="AN17" s="92"/>
      <c r="AO17" s="92"/>
      <c r="AP17" s="92"/>
      <c r="AQ17" s="87">
        <f t="shared" si="1"/>
        <v>0</v>
      </c>
      <c r="AR17" s="45">
        <f t="shared" si="4"/>
        <v>33</v>
      </c>
      <c r="AS17" s="88">
        <f t="shared" si="2"/>
        <v>0</v>
      </c>
      <c r="AT17" s="17"/>
      <c r="AU17" s="17"/>
    </row>
    <row r="18" ht="12.75" customHeight="1">
      <c r="A18" s="78"/>
      <c r="B18" s="83" t="s">
        <v>81</v>
      </c>
      <c r="C18" s="84">
        <v>1.0</v>
      </c>
      <c r="D18" s="89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2"/>
      <c r="AN18" s="92"/>
      <c r="AO18" s="92"/>
      <c r="AP18" s="92"/>
      <c r="AQ18" s="87">
        <f t="shared" si="1"/>
        <v>0</v>
      </c>
      <c r="AR18" s="45">
        <f t="shared" si="4"/>
        <v>33</v>
      </c>
      <c r="AS18" s="88">
        <f t="shared" si="2"/>
        <v>0</v>
      </c>
      <c r="AT18" s="17"/>
      <c r="AU18" s="17"/>
    </row>
    <row r="19" ht="12.75" customHeight="1">
      <c r="A19" s="93"/>
      <c r="B19" s="94" t="s">
        <v>82</v>
      </c>
      <c r="C19" s="84">
        <v>1.0</v>
      </c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2"/>
      <c r="AN19" s="92"/>
      <c r="AO19" s="92"/>
      <c r="AP19" s="92"/>
      <c r="AQ19" s="87">
        <f t="shared" si="1"/>
        <v>0</v>
      </c>
      <c r="AR19" s="45">
        <f>33*3</f>
        <v>99</v>
      </c>
      <c r="AS19" s="88">
        <f t="shared" si="2"/>
        <v>0</v>
      </c>
      <c r="AT19" s="17"/>
      <c r="AU19" s="17"/>
    </row>
    <row r="20" ht="27.0" customHeight="1">
      <c r="A20" s="95"/>
      <c r="B20" s="25"/>
      <c r="C20" s="25"/>
      <c r="D20" s="96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8"/>
      <c r="AN20" s="98"/>
      <c r="AO20" s="98"/>
      <c r="AP20" s="98"/>
      <c r="AQ20" s="98"/>
      <c r="AR20" s="98"/>
      <c r="AS20" s="98"/>
      <c r="AT20" s="17"/>
      <c r="AU20" s="17"/>
    </row>
    <row r="21" ht="111.75" customHeight="1">
      <c r="A21" s="68" t="s">
        <v>83</v>
      </c>
      <c r="B21" s="48"/>
      <c r="C21" s="48"/>
      <c r="D21" s="49"/>
      <c r="E21" s="99" t="s">
        <v>55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72" t="s">
        <v>56</v>
      </c>
      <c r="AR21" s="72" t="s">
        <v>57</v>
      </c>
      <c r="AS21" s="73" t="s">
        <v>58</v>
      </c>
      <c r="AT21" s="60"/>
      <c r="AU21" s="60"/>
    </row>
    <row r="22" ht="21.75" customHeight="1">
      <c r="A22" s="74" t="s">
        <v>59</v>
      </c>
      <c r="B22" s="30"/>
      <c r="C22" s="75" t="s">
        <v>60</v>
      </c>
      <c r="D22" s="76" t="s">
        <v>61</v>
      </c>
      <c r="E22" s="77" t="s">
        <v>62</v>
      </c>
      <c r="F22" s="25"/>
      <c r="G22" s="25"/>
      <c r="H22" s="26"/>
      <c r="I22" s="77" t="s">
        <v>63</v>
      </c>
      <c r="J22" s="25"/>
      <c r="K22" s="25"/>
      <c r="L22" s="26"/>
      <c r="M22" s="77" t="s">
        <v>64</v>
      </c>
      <c r="N22" s="25"/>
      <c r="O22" s="25"/>
      <c r="P22" s="26"/>
      <c r="Q22" s="77" t="s">
        <v>65</v>
      </c>
      <c r="R22" s="25"/>
      <c r="S22" s="25"/>
      <c r="T22" s="26"/>
      <c r="U22" s="77" t="s">
        <v>66</v>
      </c>
      <c r="V22" s="25"/>
      <c r="W22" s="26"/>
      <c r="X22" s="77" t="s">
        <v>67</v>
      </c>
      <c r="Y22" s="25"/>
      <c r="Z22" s="25"/>
      <c r="AA22" s="26"/>
      <c r="AB22" s="77" t="s">
        <v>68</v>
      </c>
      <c r="AC22" s="25"/>
      <c r="AD22" s="26"/>
      <c r="AE22" s="77" t="s">
        <v>69</v>
      </c>
      <c r="AF22" s="25"/>
      <c r="AG22" s="25"/>
      <c r="AH22" s="25"/>
      <c r="AI22" s="26"/>
      <c r="AJ22" s="77" t="s">
        <v>70</v>
      </c>
      <c r="AK22" s="25"/>
      <c r="AL22" s="26"/>
      <c r="AM22" s="77" t="s">
        <v>71</v>
      </c>
      <c r="AN22" s="25"/>
      <c r="AO22" s="25"/>
      <c r="AP22" s="26"/>
      <c r="AQ22" s="78"/>
      <c r="AR22" s="78"/>
      <c r="AS22" s="78"/>
      <c r="AT22" s="60"/>
      <c r="AU22" s="60"/>
    </row>
    <row r="23" ht="11.25" customHeight="1">
      <c r="A23" s="47"/>
      <c r="B23" s="49"/>
      <c r="C23" s="79"/>
      <c r="D23" s="76" t="s">
        <v>72</v>
      </c>
      <c r="E23" s="80">
        <v>1.0</v>
      </c>
      <c r="F23" s="80">
        <v>2.0</v>
      </c>
      <c r="G23" s="80">
        <v>3.0</v>
      </c>
      <c r="H23" s="80">
        <v>4.0</v>
      </c>
      <c r="I23" s="80">
        <v>5.0</v>
      </c>
      <c r="J23" s="80">
        <v>6.0</v>
      </c>
      <c r="K23" s="80">
        <v>7.0</v>
      </c>
      <c r="L23" s="80">
        <v>8.0</v>
      </c>
      <c r="M23" s="80">
        <v>9.0</v>
      </c>
      <c r="N23" s="80">
        <v>10.0</v>
      </c>
      <c r="O23" s="80">
        <v>11.0</v>
      </c>
      <c r="P23" s="80">
        <v>12.0</v>
      </c>
      <c r="Q23" s="80">
        <v>13.0</v>
      </c>
      <c r="R23" s="80">
        <v>14.0</v>
      </c>
      <c r="S23" s="80">
        <v>15.0</v>
      </c>
      <c r="T23" s="80">
        <v>16.0</v>
      </c>
      <c r="U23" s="80">
        <v>17.0</v>
      </c>
      <c r="V23" s="80">
        <v>18.0</v>
      </c>
      <c r="W23" s="80">
        <v>19.0</v>
      </c>
      <c r="X23" s="80">
        <v>20.0</v>
      </c>
      <c r="Y23" s="80">
        <v>21.0</v>
      </c>
      <c r="Z23" s="80">
        <v>22.0</v>
      </c>
      <c r="AA23" s="80">
        <v>23.0</v>
      </c>
      <c r="AB23" s="80">
        <v>24.0</v>
      </c>
      <c r="AC23" s="80">
        <v>25.0</v>
      </c>
      <c r="AD23" s="80">
        <v>26.0</v>
      </c>
      <c r="AE23" s="80">
        <v>27.0</v>
      </c>
      <c r="AF23" s="80">
        <v>28.0</v>
      </c>
      <c r="AG23" s="80">
        <v>29.0</v>
      </c>
      <c r="AH23" s="80">
        <v>30.0</v>
      </c>
      <c r="AI23" s="80">
        <v>31.0</v>
      </c>
      <c r="AJ23" s="80">
        <v>32.0</v>
      </c>
      <c r="AK23" s="80">
        <v>33.0</v>
      </c>
      <c r="AL23" s="80">
        <v>34.0</v>
      </c>
      <c r="AM23" s="80">
        <v>35.0</v>
      </c>
      <c r="AN23" s="80">
        <v>36.0</v>
      </c>
      <c r="AO23" s="80">
        <v>37.0</v>
      </c>
      <c r="AP23" s="80">
        <v>38.0</v>
      </c>
      <c r="AQ23" s="79"/>
      <c r="AR23" s="79"/>
      <c r="AS23" s="79"/>
      <c r="AT23" s="81"/>
      <c r="AU23" s="81"/>
    </row>
    <row r="24" ht="12.75" customHeight="1">
      <c r="A24" s="82" t="s">
        <v>84</v>
      </c>
      <c r="B24" s="83" t="s">
        <v>74</v>
      </c>
      <c r="C24" s="84">
        <v>2.0</v>
      </c>
      <c r="D24" s="100"/>
      <c r="E24" s="101"/>
      <c r="F24" s="45"/>
      <c r="G24" s="45"/>
      <c r="H24" s="45"/>
      <c r="I24" s="45"/>
      <c r="J24" s="45"/>
      <c r="K24" s="102"/>
      <c r="L24" s="102"/>
      <c r="M24" s="45"/>
      <c r="N24" s="45"/>
      <c r="O24" s="45"/>
      <c r="P24" s="45"/>
      <c r="Q24" s="103"/>
      <c r="R24" s="104" t="s">
        <v>85</v>
      </c>
      <c r="S24" s="103"/>
      <c r="T24" s="86" t="s">
        <v>85</v>
      </c>
      <c r="U24" s="103"/>
      <c r="V24" s="104" t="s">
        <v>85</v>
      </c>
      <c r="W24" s="103"/>
      <c r="X24" s="104" t="s">
        <v>85</v>
      </c>
      <c r="Y24" s="103"/>
      <c r="Z24" s="104" t="s">
        <v>85</v>
      </c>
      <c r="AA24" s="103"/>
      <c r="AB24" s="101"/>
      <c r="AC24" s="101"/>
      <c r="AD24" s="103"/>
      <c r="AE24" s="104" t="s">
        <v>85</v>
      </c>
      <c r="AF24" s="103"/>
      <c r="AG24" s="104" t="s">
        <v>85</v>
      </c>
      <c r="AH24" s="103"/>
      <c r="AI24" s="101"/>
      <c r="AJ24" s="101"/>
      <c r="AK24" s="101"/>
      <c r="AL24" s="104" t="s">
        <v>85</v>
      </c>
      <c r="AM24" s="102"/>
      <c r="AN24" s="45"/>
      <c r="AO24" s="45"/>
      <c r="AP24" s="45"/>
      <c r="AQ24" s="87">
        <f t="shared" ref="AQ24:AQ32" si="5">COUNTA(E24:AP24)</f>
        <v>8</v>
      </c>
      <c r="AR24" s="45">
        <f>34*5</f>
        <v>170</v>
      </c>
      <c r="AS24" s="88">
        <f t="shared" ref="AS24:AS32" si="6">AQ24/AR24</f>
        <v>0.04705882353</v>
      </c>
      <c r="AT24" s="17"/>
      <c r="AU24" s="17"/>
    </row>
    <row r="25" ht="12.75" customHeight="1">
      <c r="A25" s="78"/>
      <c r="B25" s="83" t="s">
        <v>76</v>
      </c>
      <c r="C25" s="84">
        <v>2.0</v>
      </c>
      <c r="D25" s="100"/>
      <c r="E25" s="101"/>
      <c r="F25" s="105" t="s">
        <v>85</v>
      </c>
      <c r="G25" s="45"/>
      <c r="H25" s="45"/>
      <c r="I25" s="45"/>
      <c r="J25" s="45"/>
      <c r="K25" s="105" t="s">
        <v>85</v>
      </c>
      <c r="L25" s="45"/>
      <c r="M25" s="102"/>
      <c r="N25" s="105" t="s">
        <v>85</v>
      </c>
      <c r="O25" s="45"/>
      <c r="P25" s="45"/>
      <c r="Q25" s="104" t="s">
        <v>85</v>
      </c>
      <c r="R25" s="90"/>
      <c r="S25" s="90"/>
      <c r="T25" s="86" t="s">
        <v>85</v>
      </c>
      <c r="U25" s="103"/>
      <c r="V25" s="90"/>
      <c r="W25" s="90"/>
      <c r="X25" s="104" t="s">
        <v>85</v>
      </c>
      <c r="Y25" s="90"/>
      <c r="Z25" s="90"/>
      <c r="AA25" s="86" t="s">
        <v>85</v>
      </c>
      <c r="AB25" s="101"/>
      <c r="AC25" s="90"/>
      <c r="AD25" s="86" t="s">
        <v>85</v>
      </c>
      <c r="AE25" s="101"/>
      <c r="AF25" s="101"/>
      <c r="AG25" s="90"/>
      <c r="AH25" s="90"/>
      <c r="AI25" s="90"/>
      <c r="AJ25" s="101"/>
      <c r="AK25" s="90"/>
      <c r="AL25" s="90"/>
      <c r="AM25" s="45"/>
      <c r="AN25" s="45"/>
      <c r="AO25" s="45"/>
      <c r="AP25" s="45"/>
      <c r="AQ25" s="87">
        <f t="shared" si="5"/>
        <v>8</v>
      </c>
      <c r="AR25" s="45">
        <f t="shared" ref="AR25:AR26" si="7">34*4</f>
        <v>136</v>
      </c>
      <c r="AS25" s="88">
        <f t="shared" si="6"/>
        <v>0.05882352941</v>
      </c>
      <c r="AT25" s="17"/>
      <c r="AU25" s="17"/>
    </row>
    <row r="26" ht="25.5" customHeight="1">
      <c r="A26" s="78"/>
      <c r="B26" s="83" t="s">
        <v>77</v>
      </c>
      <c r="C26" s="84">
        <v>2.0</v>
      </c>
      <c r="D26" s="100"/>
      <c r="E26" s="101"/>
      <c r="F26" s="101"/>
      <c r="G26" s="101"/>
      <c r="H26" s="90"/>
      <c r="I26" s="17"/>
      <c r="J26" s="104" t="s">
        <v>86</v>
      </c>
      <c r="K26" s="101"/>
      <c r="L26" s="104" t="s">
        <v>86</v>
      </c>
      <c r="M26" s="101"/>
      <c r="N26" s="101"/>
      <c r="O26" s="101"/>
      <c r="P26" s="101"/>
      <c r="Q26" s="104" t="s">
        <v>85</v>
      </c>
      <c r="R26" s="90"/>
      <c r="S26" s="86" t="s">
        <v>86</v>
      </c>
      <c r="T26" s="90"/>
      <c r="U26" s="101"/>
      <c r="V26" s="90"/>
      <c r="W26" s="90"/>
      <c r="X26" s="101"/>
      <c r="Y26" s="90"/>
      <c r="Z26" s="90"/>
      <c r="AA26" s="86" t="s">
        <v>86</v>
      </c>
      <c r="AB26" s="91"/>
      <c r="AC26" s="90"/>
      <c r="AD26" s="101"/>
      <c r="AE26" s="103"/>
      <c r="AF26" s="104" t="s">
        <v>86</v>
      </c>
      <c r="AG26" s="103"/>
      <c r="AH26" s="45"/>
      <c r="AI26" s="45"/>
      <c r="AJ26" s="105" t="s">
        <v>85</v>
      </c>
      <c r="AK26" s="91"/>
      <c r="AL26" s="86" t="s">
        <v>86</v>
      </c>
      <c r="AM26" s="45"/>
      <c r="AN26" s="45"/>
      <c r="AO26" s="45"/>
      <c r="AP26" s="45"/>
      <c r="AQ26" s="87">
        <f t="shared" si="5"/>
        <v>8</v>
      </c>
      <c r="AR26" s="45">
        <f t="shared" si="7"/>
        <v>136</v>
      </c>
      <c r="AS26" s="88">
        <f t="shared" si="6"/>
        <v>0.05882352941</v>
      </c>
      <c r="AT26" s="17"/>
      <c r="AU26" s="17"/>
    </row>
    <row r="27" ht="12.75" customHeight="1">
      <c r="A27" s="78"/>
      <c r="B27" s="83" t="s">
        <v>78</v>
      </c>
      <c r="C27" s="84">
        <v>2.0</v>
      </c>
      <c r="D27" s="100"/>
      <c r="E27" s="101"/>
      <c r="F27" s="90"/>
      <c r="G27" s="90"/>
      <c r="H27" s="90"/>
      <c r="I27" s="101"/>
      <c r="J27" s="90"/>
      <c r="K27" s="90"/>
      <c r="L27" s="86" t="s">
        <v>85</v>
      </c>
      <c r="M27" s="101"/>
      <c r="N27" s="90"/>
      <c r="O27" s="90"/>
      <c r="P27" s="90"/>
      <c r="Q27" s="90"/>
      <c r="R27" s="90"/>
      <c r="S27" s="90"/>
      <c r="T27" s="90"/>
      <c r="U27" s="101"/>
      <c r="V27" s="90"/>
      <c r="W27" s="90"/>
      <c r="X27" s="101"/>
      <c r="Y27" s="90"/>
      <c r="Z27" s="90"/>
      <c r="AA27" s="90"/>
      <c r="AB27" s="90"/>
      <c r="AC27" s="90"/>
      <c r="AD27" s="90"/>
      <c r="AE27" s="101"/>
      <c r="AF27" s="101"/>
      <c r="AG27" s="45"/>
      <c r="AH27" s="106" t="s">
        <v>86</v>
      </c>
      <c r="AI27" s="45"/>
      <c r="AJ27" s="45"/>
      <c r="AK27" s="90"/>
      <c r="AL27" s="86" t="s">
        <v>85</v>
      </c>
      <c r="AM27" s="45"/>
      <c r="AN27" s="45"/>
      <c r="AO27" s="45"/>
      <c r="AP27" s="45"/>
      <c r="AQ27" s="87">
        <f t="shared" si="5"/>
        <v>3</v>
      </c>
      <c r="AR27" s="45">
        <f t="shared" ref="AR27:AR28" si="8">34*2</f>
        <v>68</v>
      </c>
      <c r="AS27" s="88">
        <f t="shared" si="6"/>
        <v>0.04411764706</v>
      </c>
      <c r="AT27" s="17"/>
      <c r="AU27" s="17"/>
    </row>
    <row r="28" ht="12.75" customHeight="1">
      <c r="A28" s="78"/>
      <c r="B28" s="107" t="s">
        <v>87</v>
      </c>
      <c r="C28" s="84">
        <v>2.0</v>
      </c>
      <c r="D28" s="100"/>
      <c r="E28" s="101"/>
      <c r="F28" s="90"/>
      <c r="G28" s="90"/>
      <c r="H28" s="90"/>
      <c r="I28" s="101"/>
      <c r="J28" s="90"/>
      <c r="K28" s="90"/>
      <c r="L28" s="90"/>
      <c r="M28" s="101"/>
      <c r="N28" s="90"/>
      <c r="O28" s="90"/>
      <c r="P28" s="90"/>
      <c r="Q28" s="101"/>
      <c r="R28" s="86" t="s">
        <v>85</v>
      </c>
      <c r="S28" s="90"/>
      <c r="T28" s="90"/>
      <c r="U28" s="101"/>
      <c r="V28" s="90"/>
      <c r="W28" s="90"/>
      <c r="X28" s="101"/>
      <c r="Y28" s="90"/>
      <c r="Z28" s="90"/>
      <c r="AA28" s="86" t="s">
        <v>86</v>
      </c>
      <c r="AB28" s="101"/>
      <c r="AC28" s="90"/>
      <c r="AD28" s="105" t="s">
        <v>86</v>
      </c>
      <c r="AE28" s="103"/>
      <c r="AF28" s="101"/>
      <c r="AG28" s="90"/>
      <c r="AH28" s="90"/>
      <c r="AI28" s="45"/>
      <c r="AJ28" s="101"/>
      <c r="AK28" s="90"/>
      <c r="AL28" s="86" t="s">
        <v>85</v>
      </c>
      <c r="AM28" s="45"/>
      <c r="AN28" s="45"/>
      <c r="AO28" s="45"/>
      <c r="AP28" s="45"/>
      <c r="AQ28" s="87">
        <f t="shared" si="5"/>
        <v>4</v>
      </c>
      <c r="AR28" s="45">
        <f t="shared" si="8"/>
        <v>68</v>
      </c>
      <c r="AS28" s="88">
        <f t="shared" si="6"/>
        <v>0.05882352941</v>
      </c>
      <c r="AT28" s="17"/>
      <c r="AU28" s="17"/>
    </row>
    <row r="29" ht="12.75" customHeight="1">
      <c r="A29" s="78"/>
      <c r="B29" s="83" t="s">
        <v>79</v>
      </c>
      <c r="C29" s="84">
        <v>2.0</v>
      </c>
      <c r="D29" s="100"/>
      <c r="E29" s="101"/>
      <c r="F29" s="90"/>
      <c r="G29" s="90"/>
      <c r="H29" s="90"/>
      <c r="I29" s="101"/>
      <c r="J29" s="90"/>
      <c r="K29" s="90"/>
      <c r="L29" s="90"/>
      <c r="M29" s="101"/>
      <c r="N29" s="90"/>
      <c r="O29" s="90"/>
      <c r="P29" s="90"/>
      <c r="Q29" s="101"/>
      <c r="R29" s="90"/>
      <c r="S29" s="90"/>
      <c r="T29" s="90"/>
      <c r="U29" s="101"/>
      <c r="V29" s="90"/>
      <c r="W29" s="90"/>
      <c r="X29" s="101"/>
      <c r="Y29" s="90"/>
      <c r="Z29" s="90"/>
      <c r="AA29" s="45"/>
      <c r="AB29" s="101"/>
      <c r="AC29" s="90"/>
      <c r="AD29" s="90"/>
      <c r="AE29" s="101"/>
      <c r="AF29" s="101"/>
      <c r="AG29" s="90"/>
      <c r="AH29" s="90"/>
      <c r="AI29" s="90"/>
      <c r="AJ29" s="45"/>
      <c r="AK29" s="90"/>
      <c r="AL29" s="90"/>
      <c r="AM29" s="45"/>
      <c r="AN29" s="45"/>
      <c r="AO29" s="45"/>
      <c r="AP29" s="45"/>
      <c r="AQ29" s="87">
        <f t="shared" si="5"/>
        <v>0</v>
      </c>
      <c r="AR29" s="45">
        <f t="shared" ref="AR29:AR31" si="9">34*1</f>
        <v>34</v>
      </c>
      <c r="AS29" s="88">
        <f t="shared" si="6"/>
        <v>0</v>
      </c>
      <c r="AT29" s="17"/>
      <c r="AU29" s="17"/>
    </row>
    <row r="30" ht="16.5" customHeight="1">
      <c r="A30" s="78"/>
      <c r="B30" s="83" t="s">
        <v>80</v>
      </c>
      <c r="C30" s="84">
        <v>2.0</v>
      </c>
      <c r="D30" s="108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87">
        <f t="shared" si="5"/>
        <v>0</v>
      </c>
      <c r="AR30" s="45">
        <f t="shared" si="9"/>
        <v>34</v>
      </c>
      <c r="AS30" s="88">
        <f t="shared" si="6"/>
        <v>0</v>
      </c>
      <c r="AT30" s="60"/>
      <c r="AU30" s="60"/>
    </row>
    <row r="31" ht="12.75" customHeight="1">
      <c r="A31" s="78"/>
      <c r="B31" s="83" t="s">
        <v>81</v>
      </c>
      <c r="C31" s="84">
        <v>2.0</v>
      </c>
      <c r="D31" s="100"/>
      <c r="E31" s="101"/>
      <c r="F31" s="101"/>
      <c r="G31" s="101"/>
      <c r="H31" s="90"/>
      <c r="I31" s="17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45"/>
      <c r="AN31" s="45"/>
      <c r="AO31" s="45"/>
      <c r="AP31" s="45"/>
      <c r="AQ31" s="87">
        <f t="shared" si="5"/>
        <v>0</v>
      </c>
      <c r="AR31" s="45">
        <f t="shared" si="9"/>
        <v>34</v>
      </c>
      <c r="AS31" s="88">
        <f t="shared" si="6"/>
        <v>0</v>
      </c>
      <c r="AT31" s="17"/>
      <c r="AU31" s="17"/>
    </row>
    <row r="32" ht="12.75" customHeight="1">
      <c r="A32" s="93"/>
      <c r="B32" s="94" t="s">
        <v>82</v>
      </c>
      <c r="C32" s="84">
        <v>2.0</v>
      </c>
      <c r="D32" s="100"/>
      <c r="E32" s="101"/>
      <c r="F32" s="90"/>
      <c r="G32" s="90"/>
      <c r="H32" s="17"/>
      <c r="I32" s="90"/>
      <c r="J32" s="90"/>
      <c r="K32" s="90"/>
      <c r="L32" s="90"/>
      <c r="M32" s="101"/>
      <c r="N32" s="90"/>
      <c r="O32" s="90"/>
      <c r="P32" s="90"/>
      <c r="Q32" s="101"/>
      <c r="R32" s="90"/>
      <c r="S32" s="90"/>
      <c r="T32" s="90"/>
      <c r="U32" s="101"/>
      <c r="V32" s="90"/>
      <c r="W32" s="90"/>
      <c r="X32" s="101"/>
      <c r="Y32" s="90"/>
      <c r="Z32" s="90"/>
      <c r="AA32" s="90"/>
      <c r="AB32" s="45"/>
      <c r="AC32" s="45"/>
      <c r="AD32" s="45"/>
      <c r="AE32" s="101"/>
      <c r="AF32" s="101"/>
      <c r="AG32" s="90"/>
      <c r="AH32" s="90"/>
      <c r="AI32" s="90"/>
      <c r="AJ32" s="101"/>
      <c r="AK32" s="90"/>
      <c r="AL32" s="90"/>
      <c r="AM32" s="45"/>
      <c r="AN32" s="45"/>
      <c r="AO32" s="45"/>
      <c r="AP32" s="45"/>
      <c r="AQ32" s="87">
        <f t="shared" si="5"/>
        <v>0</v>
      </c>
      <c r="AR32" s="45">
        <f>34*2</f>
        <v>68</v>
      </c>
      <c r="AS32" s="88">
        <f t="shared" si="6"/>
        <v>0</v>
      </c>
      <c r="AT32" s="17"/>
      <c r="AU32" s="17"/>
    </row>
    <row r="33" ht="27.0" customHeight="1">
      <c r="A33" s="98"/>
      <c r="B33" s="109"/>
      <c r="C33" s="109"/>
      <c r="D33" s="109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98"/>
      <c r="AO33" s="98"/>
      <c r="AP33" s="98"/>
      <c r="AQ33" s="98"/>
      <c r="AR33" s="98"/>
      <c r="AS33" s="98"/>
      <c r="AT33" s="17"/>
      <c r="AU33" s="17"/>
    </row>
    <row r="34" ht="114.0" customHeight="1">
      <c r="A34" s="110" t="s">
        <v>88</v>
      </c>
      <c r="B34" s="25"/>
      <c r="C34" s="25"/>
      <c r="D34" s="26"/>
      <c r="E34" s="99" t="s">
        <v>55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6"/>
      <c r="AQ34" s="72" t="s">
        <v>56</v>
      </c>
      <c r="AR34" s="72" t="s">
        <v>57</v>
      </c>
      <c r="AS34" s="73" t="s">
        <v>58</v>
      </c>
      <c r="AT34" s="17"/>
      <c r="AU34" s="17"/>
    </row>
    <row r="35" ht="12.75" customHeight="1">
      <c r="A35" s="74" t="s">
        <v>59</v>
      </c>
      <c r="B35" s="30"/>
      <c r="C35" s="75" t="s">
        <v>60</v>
      </c>
      <c r="D35" s="76" t="s">
        <v>61</v>
      </c>
      <c r="E35" s="77" t="s">
        <v>62</v>
      </c>
      <c r="F35" s="25"/>
      <c r="G35" s="25"/>
      <c r="H35" s="26"/>
      <c r="I35" s="77" t="s">
        <v>63</v>
      </c>
      <c r="J35" s="25"/>
      <c r="K35" s="25"/>
      <c r="L35" s="26"/>
      <c r="M35" s="77" t="s">
        <v>64</v>
      </c>
      <c r="N35" s="25"/>
      <c r="O35" s="25"/>
      <c r="P35" s="26"/>
      <c r="Q35" s="77" t="s">
        <v>65</v>
      </c>
      <c r="R35" s="25"/>
      <c r="S35" s="25"/>
      <c r="T35" s="26"/>
      <c r="U35" s="77" t="s">
        <v>66</v>
      </c>
      <c r="V35" s="25"/>
      <c r="W35" s="26"/>
      <c r="X35" s="77" t="s">
        <v>67</v>
      </c>
      <c r="Y35" s="25"/>
      <c r="Z35" s="25"/>
      <c r="AA35" s="26"/>
      <c r="AB35" s="77" t="s">
        <v>68</v>
      </c>
      <c r="AC35" s="25"/>
      <c r="AD35" s="26"/>
      <c r="AE35" s="77" t="s">
        <v>69</v>
      </c>
      <c r="AF35" s="25"/>
      <c r="AG35" s="25"/>
      <c r="AH35" s="25"/>
      <c r="AI35" s="26"/>
      <c r="AJ35" s="77" t="s">
        <v>70</v>
      </c>
      <c r="AK35" s="25"/>
      <c r="AL35" s="26"/>
      <c r="AM35" s="77" t="s">
        <v>71</v>
      </c>
      <c r="AN35" s="25"/>
      <c r="AO35" s="25"/>
      <c r="AP35" s="26"/>
      <c r="AQ35" s="78"/>
      <c r="AR35" s="78"/>
      <c r="AS35" s="78"/>
      <c r="AT35" s="60"/>
      <c r="AU35" s="60"/>
    </row>
    <row r="36" ht="16.5" customHeight="1">
      <c r="A36" s="47"/>
      <c r="B36" s="49"/>
      <c r="C36" s="79"/>
      <c r="D36" s="76" t="s">
        <v>72</v>
      </c>
      <c r="E36" s="80">
        <v>1.0</v>
      </c>
      <c r="F36" s="80">
        <v>2.0</v>
      </c>
      <c r="G36" s="80">
        <v>3.0</v>
      </c>
      <c r="H36" s="80">
        <v>4.0</v>
      </c>
      <c r="I36" s="80">
        <v>5.0</v>
      </c>
      <c r="J36" s="80">
        <v>6.0</v>
      </c>
      <c r="K36" s="80">
        <v>7.0</v>
      </c>
      <c r="L36" s="80">
        <v>8.0</v>
      </c>
      <c r="M36" s="80">
        <v>9.0</v>
      </c>
      <c r="N36" s="80">
        <v>10.0</v>
      </c>
      <c r="O36" s="80">
        <v>11.0</v>
      </c>
      <c r="P36" s="80">
        <v>12.0</v>
      </c>
      <c r="Q36" s="80">
        <v>13.0</v>
      </c>
      <c r="R36" s="80">
        <v>14.0</v>
      </c>
      <c r="S36" s="80">
        <v>15.0</v>
      </c>
      <c r="T36" s="80">
        <v>16.0</v>
      </c>
      <c r="U36" s="80">
        <v>17.0</v>
      </c>
      <c r="V36" s="80">
        <v>18.0</v>
      </c>
      <c r="W36" s="80">
        <v>19.0</v>
      </c>
      <c r="X36" s="80">
        <v>20.0</v>
      </c>
      <c r="Y36" s="80">
        <v>21.0</v>
      </c>
      <c r="Z36" s="80">
        <v>22.0</v>
      </c>
      <c r="AA36" s="80">
        <v>23.0</v>
      </c>
      <c r="AB36" s="80">
        <v>24.0</v>
      </c>
      <c r="AC36" s="80">
        <v>25.0</v>
      </c>
      <c r="AD36" s="80">
        <v>26.0</v>
      </c>
      <c r="AE36" s="80">
        <v>27.0</v>
      </c>
      <c r="AF36" s="80">
        <v>28.0</v>
      </c>
      <c r="AG36" s="80">
        <v>29.0</v>
      </c>
      <c r="AH36" s="80">
        <v>30.0</v>
      </c>
      <c r="AI36" s="80">
        <v>31.0</v>
      </c>
      <c r="AJ36" s="80">
        <v>32.0</v>
      </c>
      <c r="AK36" s="80">
        <v>33.0</v>
      </c>
      <c r="AL36" s="80">
        <v>34.0</v>
      </c>
      <c r="AM36" s="80">
        <v>35.0</v>
      </c>
      <c r="AN36" s="80">
        <v>36.0</v>
      </c>
      <c r="AO36" s="80">
        <v>37.0</v>
      </c>
      <c r="AP36" s="80">
        <v>38.0</v>
      </c>
      <c r="AQ36" s="79"/>
      <c r="AR36" s="79"/>
      <c r="AS36" s="79"/>
      <c r="AT36" s="60"/>
      <c r="AU36" s="60"/>
    </row>
    <row r="37" ht="11.25" customHeight="1">
      <c r="A37" s="82" t="s">
        <v>84</v>
      </c>
      <c r="B37" s="83" t="s">
        <v>74</v>
      </c>
      <c r="C37" s="84">
        <v>3.0</v>
      </c>
      <c r="D37" s="100"/>
      <c r="E37" s="101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104" t="s">
        <v>85</v>
      </c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4" t="s">
        <v>85</v>
      </c>
      <c r="AM37" s="45"/>
      <c r="AN37" s="45"/>
      <c r="AO37" s="45"/>
      <c r="AP37" s="45"/>
      <c r="AQ37" s="87">
        <f t="shared" ref="AQ37:AQ45" si="10">COUNTA(E37:AP37)</f>
        <v>2</v>
      </c>
      <c r="AR37" s="45">
        <f>34*5</f>
        <v>170</v>
      </c>
      <c r="AS37" s="88">
        <f t="shared" ref="AS37:AS45" si="11">AQ37/AR37</f>
        <v>0.01176470588</v>
      </c>
      <c r="AT37" s="81"/>
      <c r="AU37" s="81"/>
    </row>
    <row r="38" ht="15.0" customHeight="1">
      <c r="A38" s="78"/>
      <c r="B38" s="83" t="s">
        <v>76</v>
      </c>
      <c r="C38" s="84">
        <v>3.0</v>
      </c>
      <c r="D38" s="100"/>
      <c r="E38" s="101"/>
      <c r="F38" s="106" t="s">
        <v>85</v>
      </c>
      <c r="G38" s="45"/>
      <c r="H38" s="45"/>
      <c r="I38" s="45"/>
      <c r="J38" s="106" t="s">
        <v>85</v>
      </c>
      <c r="K38" s="45"/>
      <c r="L38" s="45"/>
      <c r="M38" s="45"/>
      <c r="N38" s="45"/>
      <c r="O38" s="45"/>
      <c r="P38" s="106" t="s">
        <v>85</v>
      </c>
      <c r="Q38" s="101"/>
      <c r="R38" s="90"/>
      <c r="S38" s="90"/>
      <c r="T38" s="86" t="s">
        <v>85</v>
      </c>
      <c r="U38" s="101"/>
      <c r="V38" s="90"/>
      <c r="W38" s="86" t="s">
        <v>85</v>
      </c>
      <c r="X38" s="101"/>
      <c r="Y38" s="90"/>
      <c r="Z38" s="90"/>
      <c r="AA38" s="90"/>
      <c r="AB38" s="104" t="s">
        <v>85</v>
      </c>
      <c r="AC38" s="90"/>
      <c r="AD38" s="90"/>
      <c r="AE38" s="101"/>
      <c r="AF38" s="104" t="s">
        <v>85</v>
      </c>
      <c r="AG38" s="91"/>
      <c r="AH38" s="90"/>
      <c r="AI38" s="90"/>
      <c r="AJ38" s="101"/>
      <c r="AK38" s="90"/>
      <c r="AL38" s="90"/>
      <c r="AM38" s="45"/>
      <c r="AN38" s="45"/>
      <c r="AO38" s="45"/>
      <c r="AP38" s="45"/>
      <c r="AQ38" s="87">
        <f t="shared" si="10"/>
        <v>7</v>
      </c>
      <c r="AR38" s="45">
        <f t="shared" ref="AR38:AR39" si="12">34*4</f>
        <v>136</v>
      </c>
      <c r="AS38" s="88">
        <f t="shared" si="11"/>
        <v>0.05147058824</v>
      </c>
      <c r="AT38" s="81"/>
      <c r="AU38" s="81"/>
    </row>
    <row r="39" ht="12.75" customHeight="1">
      <c r="A39" s="78"/>
      <c r="B39" s="83" t="s">
        <v>77</v>
      </c>
      <c r="C39" s="84">
        <v>3.0</v>
      </c>
      <c r="D39" s="100"/>
      <c r="E39" s="101"/>
      <c r="F39" s="101"/>
      <c r="G39" s="101"/>
      <c r="H39" s="86" t="s">
        <v>85</v>
      </c>
      <c r="I39" s="17"/>
      <c r="J39" s="101"/>
      <c r="K39" s="101"/>
      <c r="L39" s="104" t="s">
        <v>85</v>
      </c>
      <c r="M39" s="103"/>
      <c r="N39" s="101"/>
      <c r="O39" s="101"/>
      <c r="P39" s="104" t="s">
        <v>85</v>
      </c>
      <c r="Q39" s="101"/>
      <c r="R39" s="90"/>
      <c r="S39" s="90"/>
      <c r="T39" s="90"/>
      <c r="U39" s="101"/>
      <c r="V39" s="90"/>
      <c r="W39" s="90"/>
      <c r="X39" s="104" t="s">
        <v>85</v>
      </c>
      <c r="Y39" s="91"/>
      <c r="Z39" s="86" t="s">
        <v>85</v>
      </c>
      <c r="AA39" s="90"/>
      <c r="AB39" s="90"/>
      <c r="AC39" s="86" t="s">
        <v>85</v>
      </c>
      <c r="AD39" s="101"/>
      <c r="AE39" s="103"/>
      <c r="AF39" s="104" t="s">
        <v>85</v>
      </c>
      <c r="AG39" s="101"/>
      <c r="AH39" s="45"/>
      <c r="AI39" s="45"/>
      <c r="AJ39" s="45"/>
      <c r="AK39" s="90"/>
      <c r="AL39" s="90"/>
      <c r="AM39" s="45"/>
      <c r="AN39" s="45"/>
      <c r="AO39" s="45"/>
      <c r="AP39" s="45"/>
      <c r="AQ39" s="87">
        <f t="shared" si="10"/>
        <v>7</v>
      </c>
      <c r="AR39" s="45">
        <f t="shared" si="12"/>
        <v>136</v>
      </c>
      <c r="AS39" s="88">
        <f t="shared" si="11"/>
        <v>0.05147058824</v>
      </c>
      <c r="AT39" s="81"/>
      <c r="AU39" s="81"/>
    </row>
    <row r="40" ht="12.75" customHeight="1">
      <c r="A40" s="78"/>
      <c r="B40" s="83" t="s">
        <v>78</v>
      </c>
      <c r="C40" s="84">
        <v>3.0</v>
      </c>
      <c r="D40" s="100"/>
      <c r="E40" s="101"/>
      <c r="F40" s="90"/>
      <c r="G40" s="90"/>
      <c r="H40" s="90"/>
      <c r="I40" s="101"/>
      <c r="J40" s="90"/>
      <c r="K40" s="90"/>
      <c r="L40" s="90"/>
      <c r="M40" s="101"/>
      <c r="N40" s="86" t="s">
        <v>85</v>
      </c>
      <c r="O40" s="90"/>
      <c r="P40" s="90"/>
      <c r="Q40" s="90"/>
      <c r="R40" s="90"/>
      <c r="S40" s="90"/>
      <c r="T40" s="90"/>
      <c r="U40" s="101"/>
      <c r="V40" s="90"/>
      <c r="W40" s="90"/>
      <c r="X40" s="101"/>
      <c r="Y40" s="90"/>
      <c r="Z40" s="90"/>
      <c r="AA40" s="90"/>
      <c r="AB40" s="90"/>
      <c r="AC40" s="90"/>
      <c r="AD40" s="90"/>
      <c r="AE40" s="101"/>
      <c r="AF40" s="101"/>
      <c r="AG40" s="45"/>
      <c r="AH40" s="45"/>
      <c r="AI40" s="106" t="s">
        <v>86</v>
      </c>
      <c r="AJ40" s="106" t="s">
        <v>86</v>
      </c>
      <c r="AK40" s="90"/>
      <c r="AL40" s="86" t="s">
        <v>85</v>
      </c>
      <c r="AM40" s="45"/>
      <c r="AN40" s="45"/>
      <c r="AO40" s="45"/>
      <c r="AP40" s="45"/>
      <c r="AQ40" s="87">
        <f t="shared" si="10"/>
        <v>4</v>
      </c>
      <c r="AR40" s="45">
        <f t="shared" ref="AR40:AR41" si="13">34*2</f>
        <v>68</v>
      </c>
      <c r="AS40" s="88">
        <f t="shared" si="11"/>
        <v>0.05882352941</v>
      </c>
      <c r="AT40" s="17"/>
      <c r="AU40" s="17"/>
    </row>
    <row r="41" ht="12.75" customHeight="1">
      <c r="A41" s="78"/>
      <c r="B41" s="111" t="s">
        <v>89</v>
      </c>
      <c r="C41" s="84">
        <v>3.0</v>
      </c>
      <c r="D41" s="100"/>
      <c r="E41" s="101"/>
      <c r="F41" s="90"/>
      <c r="G41" s="90"/>
      <c r="H41" s="90"/>
      <c r="I41" s="101"/>
      <c r="J41" s="90"/>
      <c r="K41" s="90"/>
      <c r="L41" s="86" t="s">
        <v>85</v>
      </c>
      <c r="M41" s="103"/>
      <c r="N41" s="90"/>
      <c r="O41" s="90"/>
      <c r="P41" s="90"/>
      <c r="Q41" s="101"/>
      <c r="R41" s="90"/>
      <c r="S41" s="90"/>
      <c r="T41" s="90"/>
      <c r="U41" s="101"/>
      <c r="V41" s="90"/>
      <c r="W41" s="86" t="s">
        <v>85</v>
      </c>
      <c r="X41" s="101"/>
      <c r="Y41" s="90"/>
      <c r="Z41" s="90"/>
      <c r="AA41" s="90"/>
      <c r="AB41" s="101"/>
      <c r="AC41" s="90"/>
      <c r="AD41" s="45"/>
      <c r="AE41" s="101"/>
      <c r="AF41" s="104" t="s">
        <v>86</v>
      </c>
      <c r="AG41" s="90"/>
      <c r="AH41" s="90"/>
      <c r="AI41" s="45"/>
      <c r="AJ41" s="101"/>
      <c r="AK41" s="90"/>
      <c r="AL41" s="86" t="s">
        <v>85</v>
      </c>
      <c r="AM41" s="45"/>
      <c r="AN41" s="45"/>
      <c r="AO41" s="45"/>
      <c r="AP41" s="45"/>
      <c r="AQ41" s="87">
        <f t="shared" si="10"/>
        <v>4</v>
      </c>
      <c r="AR41" s="45">
        <f t="shared" si="13"/>
        <v>68</v>
      </c>
      <c r="AS41" s="88">
        <f t="shared" si="11"/>
        <v>0.05882352941</v>
      </c>
      <c r="AT41" s="17"/>
      <c r="AU41" s="17"/>
    </row>
    <row r="42" ht="12.75" customHeight="1">
      <c r="A42" s="78"/>
      <c r="B42" s="83" t="s">
        <v>79</v>
      </c>
      <c r="C42" s="84">
        <v>3.0</v>
      </c>
      <c r="D42" s="100"/>
      <c r="E42" s="101"/>
      <c r="F42" s="90"/>
      <c r="G42" s="90"/>
      <c r="H42" s="90"/>
      <c r="I42" s="101"/>
      <c r="J42" s="90"/>
      <c r="K42" s="90"/>
      <c r="L42" s="90"/>
      <c r="M42" s="101"/>
      <c r="N42" s="90"/>
      <c r="O42" s="90"/>
      <c r="P42" s="90"/>
      <c r="Q42" s="101"/>
      <c r="R42" s="90"/>
      <c r="S42" s="90"/>
      <c r="T42" s="90"/>
      <c r="U42" s="101"/>
      <c r="V42" s="90"/>
      <c r="W42" s="90"/>
      <c r="X42" s="101"/>
      <c r="Y42" s="90"/>
      <c r="Z42" s="90"/>
      <c r="AA42" s="45"/>
      <c r="AB42" s="101"/>
      <c r="AC42" s="90"/>
      <c r="AD42" s="90"/>
      <c r="AE42" s="101"/>
      <c r="AF42" s="101"/>
      <c r="AG42" s="90"/>
      <c r="AH42" s="90"/>
      <c r="AI42" s="90"/>
      <c r="AJ42" s="45"/>
      <c r="AK42" s="90"/>
      <c r="AL42" s="90"/>
      <c r="AM42" s="45"/>
      <c r="AN42" s="45"/>
      <c r="AO42" s="45"/>
      <c r="AP42" s="45"/>
      <c r="AQ42" s="87">
        <f t="shared" si="10"/>
        <v>0</v>
      </c>
      <c r="AR42" s="45">
        <f t="shared" ref="AR42:AR44" si="14">34*1</f>
        <v>34</v>
      </c>
      <c r="AS42" s="88">
        <f t="shared" si="11"/>
        <v>0</v>
      </c>
      <c r="AT42" s="17"/>
      <c r="AU42" s="17"/>
    </row>
    <row r="43" ht="12.75" customHeight="1">
      <c r="A43" s="78"/>
      <c r="B43" s="83" t="s">
        <v>80</v>
      </c>
      <c r="C43" s="84">
        <v>3.0</v>
      </c>
      <c r="D43" s="108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87">
        <f t="shared" si="10"/>
        <v>0</v>
      </c>
      <c r="AR43" s="45">
        <f t="shared" si="14"/>
        <v>34</v>
      </c>
      <c r="AS43" s="88">
        <f t="shared" si="11"/>
        <v>0</v>
      </c>
      <c r="AT43" s="17"/>
      <c r="AU43" s="17"/>
    </row>
    <row r="44" ht="15.0" customHeight="1">
      <c r="A44" s="78"/>
      <c r="B44" s="83" t="s">
        <v>81</v>
      </c>
      <c r="C44" s="84">
        <v>3.0</v>
      </c>
      <c r="D44" s="100"/>
      <c r="E44" s="101"/>
      <c r="F44" s="101"/>
      <c r="G44" s="101"/>
      <c r="H44" s="90"/>
      <c r="I44" s="17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45"/>
      <c r="AN44" s="45"/>
      <c r="AO44" s="45"/>
      <c r="AP44" s="45"/>
      <c r="AQ44" s="87">
        <f t="shared" si="10"/>
        <v>0</v>
      </c>
      <c r="AR44" s="45">
        <f t="shared" si="14"/>
        <v>34</v>
      </c>
      <c r="AS44" s="88">
        <f t="shared" si="11"/>
        <v>0</v>
      </c>
      <c r="AT44" s="60"/>
      <c r="AU44" s="60"/>
    </row>
    <row r="45" ht="12.75" customHeight="1">
      <c r="A45" s="93"/>
      <c r="B45" s="94" t="s">
        <v>82</v>
      </c>
      <c r="C45" s="84">
        <v>3.0</v>
      </c>
      <c r="D45" s="100"/>
      <c r="E45" s="101"/>
      <c r="F45" s="90"/>
      <c r="G45" s="90"/>
      <c r="H45" s="17"/>
      <c r="I45" s="90"/>
      <c r="J45" s="90"/>
      <c r="K45" s="90"/>
      <c r="L45" s="90"/>
      <c r="M45" s="101"/>
      <c r="N45" s="90"/>
      <c r="O45" s="90"/>
      <c r="P45" s="90"/>
      <c r="Q45" s="101"/>
      <c r="R45" s="90"/>
      <c r="S45" s="90"/>
      <c r="T45" s="90"/>
      <c r="U45" s="101"/>
      <c r="V45" s="90"/>
      <c r="W45" s="90"/>
      <c r="X45" s="101"/>
      <c r="Y45" s="90"/>
      <c r="Z45" s="90"/>
      <c r="AA45" s="90"/>
      <c r="AB45" s="45"/>
      <c r="AC45" s="45"/>
      <c r="AD45" s="45"/>
      <c r="AE45" s="101"/>
      <c r="AF45" s="101"/>
      <c r="AG45" s="90"/>
      <c r="AH45" s="90"/>
      <c r="AI45" s="90"/>
      <c r="AJ45" s="101"/>
      <c r="AK45" s="90"/>
      <c r="AL45" s="90"/>
      <c r="AM45" s="45"/>
      <c r="AN45" s="45"/>
      <c r="AO45" s="45"/>
      <c r="AP45" s="45"/>
      <c r="AQ45" s="87">
        <f t="shared" si="10"/>
        <v>0</v>
      </c>
      <c r="AR45" s="45">
        <f>34*2</f>
        <v>68</v>
      </c>
      <c r="AS45" s="88">
        <f t="shared" si="11"/>
        <v>0</v>
      </c>
      <c r="AT45" s="81"/>
      <c r="AU45" s="81"/>
    </row>
    <row r="46" ht="20.25" customHeight="1">
      <c r="A46" s="98"/>
      <c r="B46" s="109"/>
      <c r="C46" s="109"/>
      <c r="D46" s="109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8"/>
      <c r="AN46" s="98"/>
      <c r="AO46" s="98"/>
      <c r="AP46" s="98"/>
      <c r="AQ46" s="98"/>
      <c r="AR46" s="98"/>
      <c r="AS46" s="98"/>
      <c r="AT46" s="81"/>
      <c r="AU46" s="81"/>
    </row>
    <row r="47" ht="123.0" customHeight="1">
      <c r="A47" s="110" t="s">
        <v>90</v>
      </c>
      <c r="B47" s="25"/>
      <c r="C47" s="25"/>
      <c r="D47" s="26"/>
      <c r="E47" s="99" t="s">
        <v>55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6"/>
      <c r="AQ47" s="72" t="s">
        <v>56</v>
      </c>
      <c r="AR47" s="72" t="s">
        <v>57</v>
      </c>
      <c r="AS47" s="73" t="s">
        <v>58</v>
      </c>
      <c r="AT47" s="81"/>
      <c r="AU47" s="81"/>
    </row>
    <row r="48" ht="12.75" customHeight="1">
      <c r="A48" s="74" t="s">
        <v>59</v>
      </c>
      <c r="B48" s="30"/>
      <c r="C48" s="75" t="s">
        <v>60</v>
      </c>
      <c r="D48" s="76" t="s">
        <v>61</v>
      </c>
      <c r="E48" s="77" t="s">
        <v>62</v>
      </c>
      <c r="F48" s="25"/>
      <c r="G48" s="25"/>
      <c r="H48" s="26"/>
      <c r="I48" s="77" t="s">
        <v>63</v>
      </c>
      <c r="J48" s="25"/>
      <c r="K48" s="25"/>
      <c r="L48" s="26"/>
      <c r="M48" s="77" t="s">
        <v>64</v>
      </c>
      <c r="N48" s="25"/>
      <c r="O48" s="25"/>
      <c r="P48" s="26"/>
      <c r="Q48" s="77" t="s">
        <v>65</v>
      </c>
      <c r="R48" s="25"/>
      <c r="S48" s="25"/>
      <c r="T48" s="26"/>
      <c r="U48" s="77" t="s">
        <v>66</v>
      </c>
      <c r="V48" s="25"/>
      <c r="W48" s="26"/>
      <c r="X48" s="77" t="s">
        <v>67</v>
      </c>
      <c r="Y48" s="25"/>
      <c r="Z48" s="25"/>
      <c r="AA48" s="26"/>
      <c r="AB48" s="77" t="s">
        <v>68</v>
      </c>
      <c r="AC48" s="25"/>
      <c r="AD48" s="26"/>
      <c r="AE48" s="77" t="s">
        <v>69</v>
      </c>
      <c r="AF48" s="25"/>
      <c r="AG48" s="25"/>
      <c r="AH48" s="25"/>
      <c r="AI48" s="26"/>
      <c r="AJ48" s="77" t="s">
        <v>70</v>
      </c>
      <c r="AK48" s="25"/>
      <c r="AL48" s="26"/>
      <c r="AM48" s="77" t="s">
        <v>71</v>
      </c>
      <c r="AN48" s="25"/>
      <c r="AO48" s="25"/>
      <c r="AP48" s="26"/>
      <c r="AQ48" s="78"/>
      <c r="AR48" s="78"/>
      <c r="AS48" s="78"/>
      <c r="AT48" s="81"/>
      <c r="AU48" s="81"/>
    </row>
    <row r="49" ht="12.75" customHeight="1">
      <c r="A49" s="47"/>
      <c r="B49" s="49"/>
      <c r="C49" s="79"/>
      <c r="D49" s="76" t="s">
        <v>72</v>
      </c>
      <c r="E49" s="80">
        <v>1.0</v>
      </c>
      <c r="F49" s="80">
        <v>2.0</v>
      </c>
      <c r="G49" s="80">
        <v>3.0</v>
      </c>
      <c r="H49" s="80">
        <v>4.0</v>
      </c>
      <c r="I49" s="80">
        <v>5.0</v>
      </c>
      <c r="J49" s="80">
        <v>6.0</v>
      </c>
      <c r="K49" s="80">
        <v>7.0</v>
      </c>
      <c r="L49" s="80">
        <v>8.0</v>
      </c>
      <c r="M49" s="80">
        <v>9.0</v>
      </c>
      <c r="N49" s="80">
        <v>10.0</v>
      </c>
      <c r="O49" s="80">
        <v>11.0</v>
      </c>
      <c r="P49" s="80">
        <v>12.0</v>
      </c>
      <c r="Q49" s="80">
        <v>13.0</v>
      </c>
      <c r="R49" s="80">
        <v>14.0</v>
      </c>
      <c r="S49" s="80">
        <v>15.0</v>
      </c>
      <c r="T49" s="80">
        <v>16.0</v>
      </c>
      <c r="U49" s="80">
        <v>17.0</v>
      </c>
      <c r="V49" s="80">
        <v>18.0</v>
      </c>
      <c r="W49" s="80">
        <v>19.0</v>
      </c>
      <c r="X49" s="80">
        <v>20.0</v>
      </c>
      <c r="Y49" s="80">
        <v>21.0</v>
      </c>
      <c r="Z49" s="80">
        <v>22.0</v>
      </c>
      <c r="AA49" s="80">
        <v>23.0</v>
      </c>
      <c r="AB49" s="80">
        <v>24.0</v>
      </c>
      <c r="AC49" s="80">
        <v>25.0</v>
      </c>
      <c r="AD49" s="80">
        <v>26.0</v>
      </c>
      <c r="AE49" s="80">
        <v>27.0</v>
      </c>
      <c r="AF49" s="80">
        <v>28.0</v>
      </c>
      <c r="AG49" s="80">
        <v>29.0</v>
      </c>
      <c r="AH49" s="80">
        <v>30.0</v>
      </c>
      <c r="AI49" s="80">
        <v>31.0</v>
      </c>
      <c r="AJ49" s="80">
        <v>32.0</v>
      </c>
      <c r="AK49" s="80">
        <v>33.0</v>
      </c>
      <c r="AL49" s="80">
        <v>34.0</v>
      </c>
      <c r="AM49" s="80">
        <v>35.0</v>
      </c>
      <c r="AN49" s="80">
        <v>36.0</v>
      </c>
      <c r="AO49" s="80">
        <v>37.0</v>
      </c>
      <c r="AP49" s="80">
        <v>38.0</v>
      </c>
      <c r="AQ49" s="79"/>
      <c r="AR49" s="79"/>
      <c r="AS49" s="79"/>
      <c r="AT49" s="81"/>
      <c r="AU49" s="81"/>
    </row>
    <row r="50" ht="12.75" customHeight="1">
      <c r="A50" s="82" t="s">
        <v>84</v>
      </c>
      <c r="B50" s="83" t="s">
        <v>74</v>
      </c>
      <c r="C50" s="84">
        <v>4.0</v>
      </c>
      <c r="D50" s="89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112" t="s">
        <v>91</v>
      </c>
      <c r="AI50" s="90"/>
      <c r="AJ50" s="90"/>
      <c r="AK50" s="90"/>
      <c r="AL50" s="90"/>
      <c r="AM50" s="92"/>
      <c r="AN50" s="92"/>
      <c r="AO50" s="92"/>
      <c r="AP50" s="92"/>
      <c r="AQ50" s="92">
        <f t="shared" ref="AQ50:AQ59" si="15">COUNTA(E50:AP50)</f>
        <v>1</v>
      </c>
      <c r="AR50" s="45">
        <f>34*5</f>
        <v>170</v>
      </c>
      <c r="AS50" s="113">
        <f t="shared" ref="AS50:AS59" si="16">AQ50/AR50</f>
        <v>0.005882352941</v>
      </c>
      <c r="AT50" s="17"/>
      <c r="AU50" s="17"/>
    </row>
    <row r="51" ht="12.75" customHeight="1">
      <c r="A51" s="78"/>
      <c r="B51" s="83" t="s">
        <v>76</v>
      </c>
      <c r="C51" s="94">
        <v>4.0</v>
      </c>
      <c r="D51" s="89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112" t="s">
        <v>91</v>
      </c>
      <c r="AJ51" s="90"/>
      <c r="AK51" s="90"/>
      <c r="AL51" s="90"/>
      <c r="AM51" s="92"/>
      <c r="AN51" s="92"/>
      <c r="AO51" s="92"/>
      <c r="AP51" s="92"/>
      <c r="AQ51" s="92">
        <f t="shared" si="15"/>
        <v>1</v>
      </c>
      <c r="AR51" s="45">
        <f t="shared" ref="AR51:AR52" si="17">34*4</f>
        <v>136</v>
      </c>
      <c r="AS51" s="113">
        <f t="shared" si="16"/>
        <v>0.007352941176</v>
      </c>
      <c r="AT51" s="17"/>
      <c r="AU51" s="17"/>
    </row>
    <row r="52">
      <c r="A52" s="78"/>
      <c r="B52" s="83" t="s">
        <v>77</v>
      </c>
      <c r="C52" s="94">
        <v>4.0</v>
      </c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2"/>
      <c r="AN52" s="92"/>
      <c r="AO52" s="92"/>
      <c r="AP52" s="92"/>
      <c r="AQ52" s="92">
        <f t="shared" si="15"/>
        <v>0</v>
      </c>
      <c r="AR52" s="45">
        <f t="shared" si="17"/>
        <v>136</v>
      </c>
      <c r="AS52" s="113">
        <f t="shared" si="16"/>
        <v>0</v>
      </c>
      <c r="AT52" s="17"/>
      <c r="AU52" s="17"/>
    </row>
    <row r="53" ht="12.75" customHeight="1">
      <c r="A53" s="78"/>
      <c r="B53" s="94" t="s">
        <v>78</v>
      </c>
      <c r="C53" s="84">
        <v>4.0</v>
      </c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86" t="s">
        <v>85</v>
      </c>
      <c r="Z53" s="90"/>
      <c r="AA53" s="90"/>
      <c r="AB53" s="90"/>
      <c r="AC53" s="90"/>
      <c r="AD53" s="90"/>
      <c r="AE53" s="90"/>
      <c r="AF53" s="90"/>
      <c r="AG53" s="90"/>
      <c r="AH53" s="90"/>
      <c r="AI53" s="114" t="s">
        <v>86</v>
      </c>
      <c r="AJ53" s="92"/>
      <c r="AK53" s="86" t="s">
        <v>86</v>
      </c>
      <c r="AL53" s="86" t="s">
        <v>85</v>
      </c>
      <c r="AM53" s="92"/>
      <c r="AN53" s="92"/>
      <c r="AO53" s="92"/>
      <c r="AP53" s="92"/>
      <c r="AQ53" s="92">
        <f t="shared" si="15"/>
        <v>4</v>
      </c>
      <c r="AR53" s="45">
        <f t="shared" ref="AR53:AR54" si="18">34*2</f>
        <v>68</v>
      </c>
      <c r="AS53" s="113">
        <f t="shared" si="16"/>
        <v>0.05882352941</v>
      </c>
      <c r="AT53" s="17"/>
      <c r="AU53" s="17"/>
    </row>
    <row r="54" ht="12.75" customHeight="1">
      <c r="A54" s="78"/>
      <c r="B54" s="94" t="s">
        <v>89</v>
      </c>
      <c r="C54" s="84">
        <v>4.0</v>
      </c>
      <c r="D54" s="115"/>
      <c r="E54" s="90"/>
      <c r="F54" s="90"/>
      <c r="G54" s="90"/>
      <c r="H54" s="90"/>
      <c r="I54" s="90"/>
      <c r="J54" s="90"/>
      <c r="K54" s="90"/>
      <c r="L54" s="86" t="s">
        <v>85</v>
      </c>
      <c r="M54" s="90"/>
      <c r="N54" s="90"/>
      <c r="O54" s="90"/>
      <c r="P54" s="90"/>
      <c r="Q54" s="90"/>
      <c r="R54" s="90"/>
      <c r="S54" s="90"/>
      <c r="T54" s="86" t="s">
        <v>86</v>
      </c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86" t="s">
        <v>86</v>
      </c>
      <c r="AG54" s="90"/>
      <c r="AH54" s="90"/>
      <c r="AI54" s="92"/>
      <c r="AJ54" s="92"/>
      <c r="AK54" s="90"/>
      <c r="AL54" s="86" t="s">
        <v>85</v>
      </c>
      <c r="AM54" s="92"/>
      <c r="AN54" s="92"/>
      <c r="AO54" s="92"/>
      <c r="AP54" s="92"/>
      <c r="AQ54" s="92">
        <f t="shared" si="15"/>
        <v>4</v>
      </c>
      <c r="AR54" s="45">
        <f t="shared" si="18"/>
        <v>68</v>
      </c>
      <c r="AS54" s="113">
        <f t="shared" si="16"/>
        <v>0.05882352941</v>
      </c>
      <c r="AT54" s="17"/>
      <c r="AU54" s="17"/>
    </row>
    <row r="55" ht="12.75" customHeight="1">
      <c r="A55" s="78"/>
      <c r="B55" s="94" t="s">
        <v>92</v>
      </c>
      <c r="C55" s="84">
        <v>4.0</v>
      </c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45"/>
      <c r="AK55" s="90"/>
      <c r="AL55" s="90"/>
      <c r="AM55" s="92"/>
      <c r="AN55" s="92"/>
      <c r="AO55" s="92"/>
      <c r="AP55" s="92"/>
      <c r="AQ55" s="92">
        <f t="shared" si="15"/>
        <v>0</v>
      </c>
      <c r="AR55" s="45">
        <f t="shared" ref="AR55:AR58" si="19">34*1</f>
        <v>34</v>
      </c>
      <c r="AS55" s="113">
        <f t="shared" si="16"/>
        <v>0</v>
      </c>
      <c r="AT55" s="17"/>
      <c r="AU55" s="17"/>
    </row>
    <row r="56" ht="12.75" customHeight="1">
      <c r="A56" s="78"/>
      <c r="B56" s="94" t="s">
        <v>79</v>
      </c>
      <c r="C56" s="84">
        <v>4.0</v>
      </c>
      <c r="D56" s="115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45"/>
      <c r="AJ56" s="90"/>
      <c r="AK56" s="90"/>
      <c r="AL56" s="90"/>
      <c r="AM56" s="92"/>
      <c r="AN56" s="92"/>
      <c r="AO56" s="92"/>
      <c r="AP56" s="92"/>
      <c r="AQ56" s="92">
        <f t="shared" si="15"/>
        <v>0</v>
      </c>
      <c r="AR56" s="45">
        <f t="shared" si="19"/>
        <v>34</v>
      </c>
      <c r="AS56" s="113">
        <f t="shared" si="16"/>
        <v>0</v>
      </c>
      <c r="AT56" s="17"/>
      <c r="AU56" s="17"/>
    </row>
    <row r="57" ht="12.75" customHeight="1">
      <c r="A57" s="78"/>
      <c r="B57" s="83" t="s">
        <v>80</v>
      </c>
      <c r="C57" s="84">
        <v>4.0</v>
      </c>
      <c r="D57" s="115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45"/>
      <c r="AJ57" s="90"/>
      <c r="AK57" s="90"/>
      <c r="AL57" s="90"/>
      <c r="AM57" s="92"/>
      <c r="AN57" s="92"/>
      <c r="AO57" s="92"/>
      <c r="AP57" s="92"/>
      <c r="AQ57" s="92">
        <f t="shared" si="15"/>
        <v>0</v>
      </c>
      <c r="AR57" s="45">
        <f t="shared" si="19"/>
        <v>34</v>
      </c>
      <c r="AS57" s="113">
        <f t="shared" si="16"/>
        <v>0</v>
      </c>
      <c r="AT57" s="17"/>
      <c r="AU57" s="17"/>
    </row>
    <row r="58" ht="12.75" customHeight="1">
      <c r="A58" s="78"/>
      <c r="B58" s="83" t="s">
        <v>81</v>
      </c>
      <c r="C58" s="84">
        <v>4.0</v>
      </c>
      <c r="D58" s="115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45"/>
      <c r="AJ58" s="90"/>
      <c r="AK58" s="90"/>
      <c r="AL58" s="90"/>
      <c r="AM58" s="92"/>
      <c r="AN58" s="92"/>
      <c r="AO58" s="92"/>
      <c r="AP58" s="92"/>
      <c r="AQ58" s="92">
        <f t="shared" si="15"/>
        <v>0</v>
      </c>
      <c r="AR58" s="45">
        <f t="shared" si="19"/>
        <v>34</v>
      </c>
      <c r="AS58" s="113">
        <f t="shared" si="16"/>
        <v>0</v>
      </c>
      <c r="AT58" s="17"/>
      <c r="AU58" s="17"/>
    </row>
    <row r="59" ht="12.75" customHeight="1">
      <c r="A59" s="79"/>
      <c r="B59" s="94" t="s">
        <v>82</v>
      </c>
      <c r="C59" s="84">
        <v>4.0</v>
      </c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45"/>
      <c r="AI59" s="45"/>
      <c r="AJ59" s="92"/>
      <c r="AK59" s="90"/>
      <c r="AL59" s="90"/>
      <c r="AM59" s="92"/>
      <c r="AN59" s="92"/>
      <c r="AO59" s="92"/>
      <c r="AP59" s="92"/>
      <c r="AQ59" s="92">
        <f t="shared" si="15"/>
        <v>0</v>
      </c>
      <c r="AR59" s="45">
        <f>34*2</f>
        <v>68</v>
      </c>
      <c r="AS59" s="113">
        <f t="shared" si="16"/>
        <v>0</v>
      </c>
      <c r="AT59" s="17"/>
      <c r="AU59" s="17"/>
    </row>
    <row r="60" ht="27.0" customHeight="1">
      <c r="A60" s="98"/>
      <c r="B60" s="109"/>
      <c r="C60" s="109"/>
      <c r="D60" s="109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8"/>
      <c r="AN60" s="98"/>
      <c r="AO60" s="98"/>
      <c r="AP60" s="98"/>
      <c r="AQ60" s="98"/>
      <c r="AR60" s="98"/>
      <c r="AS60" s="98"/>
      <c r="AT60" s="17"/>
      <c r="AU60" s="17"/>
    </row>
    <row r="61" ht="90.75" customHeight="1">
      <c r="A61" s="110" t="s">
        <v>93</v>
      </c>
      <c r="B61" s="25"/>
      <c r="C61" s="25"/>
      <c r="D61" s="26"/>
      <c r="E61" s="116" t="s">
        <v>55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6"/>
      <c r="AQ61" s="72" t="s">
        <v>56</v>
      </c>
      <c r="AR61" s="72" t="s">
        <v>57</v>
      </c>
      <c r="AS61" s="73" t="s">
        <v>58</v>
      </c>
      <c r="AT61" s="17"/>
      <c r="AU61" s="17"/>
    </row>
    <row r="62" ht="21.0" customHeight="1">
      <c r="A62" s="74" t="s">
        <v>59</v>
      </c>
      <c r="B62" s="29"/>
      <c r="C62" s="30"/>
      <c r="D62" s="76" t="s">
        <v>61</v>
      </c>
      <c r="E62" s="77" t="s">
        <v>62</v>
      </c>
      <c r="F62" s="25"/>
      <c r="G62" s="25"/>
      <c r="H62" s="26"/>
      <c r="I62" s="77" t="s">
        <v>63</v>
      </c>
      <c r="J62" s="25"/>
      <c r="K62" s="25"/>
      <c r="L62" s="26"/>
      <c r="M62" s="77" t="s">
        <v>64</v>
      </c>
      <c r="N62" s="25"/>
      <c r="O62" s="25"/>
      <c r="P62" s="26"/>
      <c r="Q62" s="77" t="s">
        <v>65</v>
      </c>
      <c r="R62" s="25"/>
      <c r="S62" s="25"/>
      <c r="T62" s="26"/>
      <c r="U62" s="77" t="s">
        <v>66</v>
      </c>
      <c r="V62" s="25"/>
      <c r="W62" s="26"/>
      <c r="X62" s="77" t="s">
        <v>67</v>
      </c>
      <c r="Y62" s="25"/>
      <c r="Z62" s="25"/>
      <c r="AA62" s="26"/>
      <c r="AB62" s="77" t="s">
        <v>68</v>
      </c>
      <c r="AC62" s="25"/>
      <c r="AD62" s="26"/>
      <c r="AE62" s="77" t="s">
        <v>69</v>
      </c>
      <c r="AF62" s="25"/>
      <c r="AG62" s="25"/>
      <c r="AH62" s="25"/>
      <c r="AI62" s="26"/>
      <c r="AJ62" s="77" t="s">
        <v>70</v>
      </c>
      <c r="AK62" s="25"/>
      <c r="AL62" s="26"/>
      <c r="AM62" s="77" t="s">
        <v>71</v>
      </c>
      <c r="AN62" s="25"/>
      <c r="AO62" s="25"/>
      <c r="AP62" s="26"/>
      <c r="AQ62" s="78"/>
      <c r="AR62" s="78"/>
      <c r="AS62" s="78"/>
      <c r="AT62" s="17"/>
      <c r="AU62" s="17"/>
    </row>
    <row r="63" ht="15.0" customHeight="1">
      <c r="A63" s="47"/>
      <c r="B63" s="48"/>
      <c r="C63" s="49"/>
      <c r="D63" s="76" t="s">
        <v>72</v>
      </c>
      <c r="E63" s="80">
        <v>1.0</v>
      </c>
      <c r="F63" s="80">
        <v>2.0</v>
      </c>
      <c r="G63" s="80">
        <v>3.0</v>
      </c>
      <c r="H63" s="80">
        <v>4.0</v>
      </c>
      <c r="I63" s="80">
        <v>5.0</v>
      </c>
      <c r="J63" s="80">
        <v>6.0</v>
      </c>
      <c r="K63" s="80">
        <v>7.0</v>
      </c>
      <c r="L63" s="80">
        <v>8.0</v>
      </c>
      <c r="M63" s="80">
        <v>9.0</v>
      </c>
      <c r="N63" s="80">
        <v>10.0</v>
      </c>
      <c r="O63" s="80">
        <v>11.0</v>
      </c>
      <c r="P63" s="80">
        <v>12.0</v>
      </c>
      <c r="Q63" s="80">
        <v>13.0</v>
      </c>
      <c r="R63" s="80">
        <v>14.0</v>
      </c>
      <c r="S63" s="80">
        <v>15.0</v>
      </c>
      <c r="T63" s="80">
        <v>16.0</v>
      </c>
      <c r="U63" s="80">
        <v>17.0</v>
      </c>
      <c r="V63" s="80">
        <v>18.0</v>
      </c>
      <c r="W63" s="80">
        <v>19.0</v>
      </c>
      <c r="X63" s="80">
        <v>20.0</v>
      </c>
      <c r="Y63" s="80">
        <v>21.0</v>
      </c>
      <c r="Z63" s="80">
        <v>22.0</v>
      </c>
      <c r="AA63" s="80">
        <v>23.0</v>
      </c>
      <c r="AB63" s="80">
        <v>24.0</v>
      </c>
      <c r="AC63" s="80">
        <v>25.0</v>
      </c>
      <c r="AD63" s="80">
        <v>26.0</v>
      </c>
      <c r="AE63" s="80">
        <v>27.0</v>
      </c>
      <c r="AF63" s="80">
        <v>28.0</v>
      </c>
      <c r="AG63" s="80">
        <v>29.0</v>
      </c>
      <c r="AH63" s="80">
        <v>30.0</v>
      </c>
      <c r="AI63" s="80">
        <v>31.0</v>
      </c>
      <c r="AJ63" s="80">
        <v>32.0</v>
      </c>
      <c r="AK63" s="80">
        <v>33.0</v>
      </c>
      <c r="AL63" s="80">
        <v>34.0</v>
      </c>
      <c r="AM63" s="80">
        <v>35.0</v>
      </c>
      <c r="AN63" s="80">
        <v>36.0</v>
      </c>
      <c r="AO63" s="80">
        <v>37.0</v>
      </c>
      <c r="AP63" s="80">
        <v>38.0</v>
      </c>
      <c r="AQ63" s="79"/>
      <c r="AR63" s="79"/>
      <c r="AS63" s="79"/>
      <c r="AT63" s="17"/>
      <c r="AU63" s="17"/>
    </row>
    <row r="64" ht="14.25" customHeight="1">
      <c r="A64" s="82" t="s">
        <v>84</v>
      </c>
      <c r="B64" s="83" t="s">
        <v>74</v>
      </c>
      <c r="C64" s="94">
        <v>5.0</v>
      </c>
      <c r="D64" s="89"/>
      <c r="E64" s="90"/>
      <c r="F64" s="86" t="s">
        <v>85</v>
      </c>
      <c r="G64" s="90"/>
      <c r="H64" s="90"/>
      <c r="I64" s="90"/>
      <c r="J64" s="90"/>
      <c r="K64" s="90"/>
      <c r="L64" s="90"/>
      <c r="M64" s="90"/>
      <c r="N64" s="90"/>
      <c r="O64" s="86" t="s">
        <v>85</v>
      </c>
      <c r="P64" s="91"/>
      <c r="Q64" s="90"/>
      <c r="R64" s="86" t="s">
        <v>85</v>
      </c>
      <c r="S64" s="90"/>
      <c r="T64" s="86" t="s">
        <v>85</v>
      </c>
      <c r="U64" s="90"/>
      <c r="V64" s="90"/>
      <c r="W64" s="90"/>
      <c r="X64" s="86" t="s">
        <v>85</v>
      </c>
      <c r="Y64" s="91"/>
      <c r="Z64" s="86" t="s">
        <v>86</v>
      </c>
      <c r="AA64" s="90"/>
      <c r="AB64" s="90"/>
      <c r="AC64" s="86" t="s">
        <v>85</v>
      </c>
      <c r="AD64" s="91"/>
      <c r="AE64" s="91"/>
      <c r="AF64" s="86" t="s">
        <v>85</v>
      </c>
      <c r="AG64" s="90"/>
      <c r="AH64" s="112" t="s">
        <v>91</v>
      </c>
      <c r="AI64" s="90"/>
      <c r="AJ64" s="90"/>
      <c r="AK64" s="86" t="s">
        <v>85</v>
      </c>
      <c r="AL64" s="90"/>
      <c r="AM64" s="117"/>
      <c r="AN64" s="92"/>
      <c r="AO64" s="92"/>
      <c r="AP64" s="92"/>
      <c r="AQ64" s="92">
        <f t="shared" ref="AQ64:AQ74" si="20">COUNTA(E64:AP64)</f>
        <v>10</v>
      </c>
      <c r="AR64" s="45">
        <f>34*5</f>
        <v>170</v>
      </c>
      <c r="AS64" s="113">
        <f t="shared" ref="AS64:AS74" si="21">AQ64/AR64</f>
        <v>0.05882352941</v>
      </c>
      <c r="AT64" s="17"/>
      <c r="AU64" s="17"/>
    </row>
    <row r="65" ht="18.0" customHeight="1">
      <c r="A65" s="78"/>
      <c r="B65" s="83" t="s">
        <v>94</v>
      </c>
      <c r="C65" s="94">
        <v>5.0</v>
      </c>
      <c r="D65" s="89"/>
      <c r="E65" s="90"/>
      <c r="F65" s="90"/>
      <c r="G65" s="91"/>
      <c r="H65" s="90"/>
      <c r="I65" s="90"/>
      <c r="J65" s="90"/>
      <c r="K65" s="90"/>
      <c r="L65" s="86" t="s">
        <v>85</v>
      </c>
      <c r="M65" s="118"/>
      <c r="N65" s="90"/>
      <c r="O65" s="90"/>
      <c r="P65" s="90"/>
      <c r="Q65" s="90"/>
      <c r="R65" s="90"/>
      <c r="S65" s="90"/>
      <c r="T65" s="90"/>
      <c r="U65" s="90"/>
      <c r="V65" s="90"/>
      <c r="W65" s="86" t="s">
        <v>85</v>
      </c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119"/>
      <c r="AJ65" s="90"/>
      <c r="AK65" s="90"/>
      <c r="AL65" s="90"/>
      <c r="AM65" s="92"/>
      <c r="AN65" s="92"/>
      <c r="AO65" s="92"/>
      <c r="AP65" s="92"/>
      <c r="AQ65" s="92">
        <f t="shared" si="20"/>
        <v>2</v>
      </c>
      <c r="AR65" s="45">
        <f t="shared" ref="AR65:AR66" si="22">34*3</f>
        <v>102</v>
      </c>
      <c r="AS65" s="113">
        <f t="shared" si="21"/>
        <v>0.01960784314</v>
      </c>
      <c r="AT65" s="17"/>
      <c r="AU65" s="17"/>
    </row>
    <row r="66" ht="12.75" customHeight="1">
      <c r="A66" s="78"/>
      <c r="B66" s="83" t="s">
        <v>95</v>
      </c>
      <c r="C66" s="94">
        <v>5.0</v>
      </c>
      <c r="D66" s="120"/>
      <c r="E66" s="90"/>
      <c r="F66" s="90"/>
      <c r="G66" s="90"/>
      <c r="H66" s="86" t="s">
        <v>86</v>
      </c>
      <c r="I66" s="90"/>
      <c r="J66" s="86" t="s">
        <v>86</v>
      </c>
      <c r="K66" s="90"/>
      <c r="L66" s="90"/>
      <c r="M66" s="90"/>
      <c r="N66" s="90"/>
      <c r="O66" s="86" t="s">
        <v>86</v>
      </c>
      <c r="P66" s="90"/>
      <c r="Q66" s="86" t="s">
        <v>86</v>
      </c>
      <c r="R66" s="90"/>
      <c r="S66" s="90"/>
      <c r="T66" s="86" t="s">
        <v>85</v>
      </c>
      <c r="U66" s="90"/>
      <c r="V66" s="90"/>
      <c r="W66" s="86" t="s">
        <v>86</v>
      </c>
      <c r="X66" s="90"/>
      <c r="Y66" s="90"/>
      <c r="Z66" s="90"/>
      <c r="AA66" s="90"/>
      <c r="AB66" s="86" t="s">
        <v>86</v>
      </c>
      <c r="AC66" s="90"/>
      <c r="AD66" s="86" t="s">
        <v>85</v>
      </c>
      <c r="AE66" s="90"/>
      <c r="AF66" s="90"/>
      <c r="AG66" s="90"/>
      <c r="AH66" s="90"/>
      <c r="AI66" s="90"/>
      <c r="AJ66" s="86" t="s">
        <v>86</v>
      </c>
      <c r="AK66" s="90"/>
      <c r="AL66" s="86" t="s">
        <v>85</v>
      </c>
      <c r="AM66" s="92"/>
      <c r="AN66" s="92"/>
      <c r="AO66" s="92"/>
      <c r="AP66" s="92"/>
      <c r="AQ66" s="92">
        <f t="shared" si="20"/>
        <v>10</v>
      </c>
      <c r="AR66" s="45">
        <f t="shared" si="22"/>
        <v>102</v>
      </c>
      <c r="AS66" s="113">
        <f t="shared" si="21"/>
        <v>0.09803921569</v>
      </c>
      <c r="AT66" s="17"/>
      <c r="AU66" s="17"/>
    </row>
    <row r="67" ht="21.0" customHeight="1">
      <c r="A67" s="78"/>
      <c r="B67" s="83" t="s">
        <v>76</v>
      </c>
      <c r="C67" s="94">
        <v>5.0</v>
      </c>
      <c r="D67" s="89"/>
      <c r="E67" s="90"/>
      <c r="F67" s="91"/>
      <c r="G67" s="90"/>
      <c r="H67" s="90"/>
      <c r="I67" s="90"/>
      <c r="J67" s="90"/>
      <c r="K67" s="90"/>
      <c r="L67" s="86" t="s">
        <v>85</v>
      </c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86" t="s">
        <v>85</v>
      </c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86" t="s">
        <v>85</v>
      </c>
      <c r="AI67" s="92"/>
      <c r="AJ67" s="121" t="s">
        <v>91</v>
      </c>
      <c r="AK67" s="90"/>
      <c r="AL67" s="90"/>
      <c r="AM67" s="92"/>
      <c r="AN67" s="92"/>
      <c r="AO67" s="92"/>
      <c r="AP67" s="92"/>
      <c r="AQ67" s="92">
        <f t="shared" si="20"/>
        <v>4</v>
      </c>
      <c r="AR67" s="45">
        <f>34*5</f>
        <v>170</v>
      </c>
      <c r="AS67" s="113">
        <f t="shared" si="21"/>
        <v>0.02352941176</v>
      </c>
      <c r="AT67" s="17"/>
      <c r="AU67" s="17"/>
    </row>
    <row r="68" ht="21.0" customHeight="1">
      <c r="A68" s="78"/>
      <c r="B68" s="83" t="s">
        <v>96</v>
      </c>
      <c r="C68" s="94">
        <v>5.0</v>
      </c>
      <c r="D68" s="89"/>
      <c r="E68" s="90"/>
      <c r="F68" s="90"/>
      <c r="G68" s="90"/>
      <c r="H68" s="90"/>
      <c r="I68" s="90"/>
      <c r="J68" s="90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86" t="s">
        <v>85</v>
      </c>
      <c r="AC68" s="90"/>
      <c r="AD68" s="90"/>
      <c r="AE68" s="90"/>
      <c r="AF68" s="90"/>
      <c r="AG68" s="90"/>
      <c r="AH68" s="90"/>
      <c r="AI68" s="92"/>
      <c r="AJ68" s="92"/>
      <c r="AK68" s="90"/>
      <c r="AL68" s="90"/>
      <c r="AM68" s="92"/>
      <c r="AN68" s="92"/>
      <c r="AO68" s="92"/>
      <c r="AP68" s="92"/>
      <c r="AQ68" s="92">
        <f t="shared" si="20"/>
        <v>1</v>
      </c>
      <c r="AR68" s="45">
        <f>34*3</f>
        <v>102</v>
      </c>
      <c r="AS68" s="113">
        <f t="shared" si="21"/>
        <v>0.009803921569</v>
      </c>
      <c r="AT68" s="17"/>
      <c r="AU68" s="17"/>
    </row>
    <row r="69" ht="18.0" customHeight="1">
      <c r="A69" s="78"/>
      <c r="B69" s="83" t="s">
        <v>97</v>
      </c>
      <c r="C69" s="94">
        <v>5.0</v>
      </c>
      <c r="D69" s="89"/>
      <c r="E69" s="90"/>
      <c r="F69" s="91"/>
      <c r="G69" s="91"/>
      <c r="H69" s="90"/>
      <c r="I69" s="90"/>
      <c r="J69" s="90"/>
      <c r="K69" s="90"/>
      <c r="L69" s="90"/>
      <c r="M69" s="91"/>
      <c r="N69" s="90"/>
      <c r="O69" s="91"/>
      <c r="P69" s="90"/>
      <c r="Q69" s="90"/>
      <c r="R69" s="91"/>
      <c r="S69" s="90"/>
      <c r="T69" s="91"/>
      <c r="U69" s="91"/>
      <c r="V69" s="90"/>
      <c r="W69" s="90"/>
      <c r="X69" s="86" t="s">
        <v>85</v>
      </c>
      <c r="Y69" s="90"/>
      <c r="Z69" s="90"/>
      <c r="AA69" s="90"/>
      <c r="AB69" s="91"/>
      <c r="AC69" s="90"/>
      <c r="AD69" s="90"/>
      <c r="AE69" s="90"/>
      <c r="AF69" s="90"/>
      <c r="AG69" s="45"/>
      <c r="AH69" s="91"/>
      <c r="AI69" s="86" t="s">
        <v>85</v>
      </c>
      <c r="AJ69" s="117"/>
      <c r="AK69" s="90"/>
      <c r="AL69" s="91"/>
      <c r="AM69" s="92"/>
      <c r="AN69" s="92"/>
      <c r="AO69" s="92"/>
      <c r="AP69" s="92"/>
      <c r="AQ69" s="92">
        <f t="shared" si="20"/>
        <v>2</v>
      </c>
      <c r="AR69" s="45">
        <f t="shared" ref="AR69:AR72" si="23">34*1</f>
        <v>34</v>
      </c>
      <c r="AS69" s="113">
        <f t="shared" si="21"/>
        <v>0.05882352941</v>
      </c>
      <c r="AT69" s="17"/>
      <c r="AU69" s="17"/>
    </row>
    <row r="70" ht="18.0" customHeight="1">
      <c r="A70" s="78"/>
      <c r="B70" s="83" t="s">
        <v>98</v>
      </c>
      <c r="C70" s="94">
        <v>5.0</v>
      </c>
      <c r="D70" s="115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45"/>
      <c r="AG70" s="45"/>
      <c r="AH70" s="86" t="s">
        <v>86</v>
      </c>
      <c r="AI70" s="90"/>
      <c r="AJ70" s="92"/>
      <c r="AK70" s="105" t="s">
        <v>85</v>
      </c>
      <c r="AL70" s="90"/>
      <c r="AM70" s="92"/>
      <c r="AN70" s="92"/>
      <c r="AO70" s="92"/>
      <c r="AP70" s="92"/>
      <c r="AQ70" s="92">
        <f t="shared" si="20"/>
        <v>2</v>
      </c>
      <c r="AR70" s="45">
        <f t="shared" si="23"/>
        <v>34</v>
      </c>
      <c r="AS70" s="113">
        <f t="shared" si="21"/>
        <v>0.05882352941</v>
      </c>
      <c r="AT70" s="17"/>
      <c r="AU70" s="17"/>
    </row>
    <row r="71" ht="18.0" customHeight="1">
      <c r="A71" s="78"/>
      <c r="B71" s="94" t="s">
        <v>79</v>
      </c>
      <c r="C71" s="94">
        <v>5.0</v>
      </c>
      <c r="D71" s="115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45"/>
      <c r="AG71" s="45"/>
      <c r="AH71" s="90"/>
      <c r="AI71" s="90"/>
      <c r="AJ71" s="92"/>
      <c r="AK71" s="45"/>
      <c r="AL71" s="90"/>
      <c r="AM71" s="92"/>
      <c r="AN71" s="92"/>
      <c r="AO71" s="92"/>
      <c r="AP71" s="92"/>
      <c r="AQ71" s="92">
        <f t="shared" si="20"/>
        <v>0</v>
      </c>
      <c r="AR71" s="45">
        <f t="shared" si="23"/>
        <v>34</v>
      </c>
      <c r="AS71" s="113">
        <f t="shared" si="21"/>
        <v>0</v>
      </c>
      <c r="AT71" s="17"/>
      <c r="AU71" s="17"/>
    </row>
    <row r="72" ht="12.75" customHeight="1">
      <c r="A72" s="78"/>
      <c r="B72" s="83" t="s">
        <v>80</v>
      </c>
      <c r="C72" s="94">
        <v>5.0</v>
      </c>
      <c r="D72" s="115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45"/>
      <c r="AG72" s="45"/>
      <c r="AH72" s="90"/>
      <c r="AI72" s="90"/>
      <c r="AJ72" s="92"/>
      <c r="AK72" s="45"/>
      <c r="AL72" s="90"/>
      <c r="AM72" s="92"/>
      <c r="AN72" s="92"/>
      <c r="AO72" s="92"/>
      <c r="AP72" s="92"/>
      <c r="AQ72" s="92">
        <f t="shared" si="20"/>
        <v>0</v>
      </c>
      <c r="AR72" s="45">
        <f t="shared" si="23"/>
        <v>34</v>
      </c>
      <c r="AS72" s="113">
        <f t="shared" si="21"/>
        <v>0</v>
      </c>
      <c r="AT72" s="17"/>
      <c r="AU72" s="17"/>
    </row>
    <row r="73" ht="15.0" customHeight="1">
      <c r="A73" s="78"/>
      <c r="B73" s="94" t="s">
        <v>99</v>
      </c>
      <c r="C73" s="94">
        <v>5.0</v>
      </c>
      <c r="D73" s="89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45"/>
      <c r="AI73" s="45"/>
      <c r="AJ73" s="92"/>
      <c r="AK73" s="90"/>
      <c r="AL73" s="90"/>
      <c r="AM73" s="92"/>
      <c r="AN73" s="92"/>
      <c r="AO73" s="92"/>
      <c r="AP73" s="92"/>
      <c r="AQ73" s="92">
        <f t="shared" si="20"/>
        <v>0</v>
      </c>
      <c r="AR73" s="45">
        <f t="shared" ref="AR73:AR74" si="24">34*2</f>
        <v>68</v>
      </c>
      <c r="AS73" s="113">
        <f t="shared" si="21"/>
        <v>0</v>
      </c>
      <c r="AT73" s="17"/>
      <c r="AU73" s="17"/>
    </row>
    <row r="74" ht="12.75" customHeight="1">
      <c r="A74" s="79"/>
      <c r="B74" s="83" t="s">
        <v>82</v>
      </c>
      <c r="C74" s="94">
        <v>5.0</v>
      </c>
      <c r="D74" s="89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45"/>
      <c r="AI74" s="45"/>
      <c r="AJ74" s="92"/>
      <c r="AK74" s="90"/>
      <c r="AL74" s="90"/>
      <c r="AM74" s="92"/>
      <c r="AN74" s="92"/>
      <c r="AO74" s="92"/>
      <c r="AP74" s="92"/>
      <c r="AQ74" s="92">
        <f t="shared" si="20"/>
        <v>0</v>
      </c>
      <c r="AR74" s="45">
        <f t="shared" si="24"/>
        <v>68</v>
      </c>
      <c r="AS74" s="113">
        <f t="shared" si="21"/>
        <v>0</v>
      </c>
      <c r="AT74" s="17"/>
      <c r="AU74" s="17"/>
    </row>
    <row r="75" ht="27.0" customHeight="1">
      <c r="A75" s="95"/>
      <c r="B75" s="25"/>
      <c r="C75" s="25"/>
      <c r="D75" s="96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8"/>
      <c r="AN75" s="98"/>
      <c r="AO75" s="98"/>
      <c r="AP75" s="98"/>
      <c r="AQ75" s="98"/>
      <c r="AR75" s="98"/>
      <c r="AS75" s="98"/>
      <c r="AT75" s="17"/>
      <c r="AU75" s="17"/>
    </row>
    <row r="76" ht="116.25" customHeight="1">
      <c r="A76" s="110" t="s">
        <v>100</v>
      </c>
      <c r="B76" s="25"/>
      <c r="C76" s="25"/>
      <c r="D76" s="26"/>
      <c r="E76" s="116" t="s">
        <v>55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6"/>
      <c r="AQ76" s="72" t="s">
        <v>56</v>
      </c>
      <c r="AR76" s="122" t="s">
        <v>57</v>
      </c>
      <c r="AS76" s="123" t="s">
        <v>58</v>
      </c>
      <c r="AT76" s="60"/>
      <c r="AU76" s="60"/>
    </row>
    <row r="77" ht="21.75" customHeight="1">
      <c r="A77" s="74" t="s">
        <v>59</v>
      </c>
      <c r="B77" s="29"/>
      <c r="C77" s="30"/>
      <c r="D77" s="76" t="s">
        <v>61</v>
      </c>
      <c r="E77" s="77" t="s">
        <v>62</v>
      </c>
      <c r="F77" s="25"/>
      <c r="G77" s="25"/>
      <c r="H77" s="26"/>
      <c r="I77" s="77" t="s">
        <v>63</v>
      </c>
      <c r="J77" s="25"/>
      <c r="K77" s="25"/>
      <c r="L77" s="26"/>
      <c r="M77" s="77" t="s">
        <v>64</v>
      </c>
      <c r="N77" s="25"/>
      <c r="O77" s="25"/>
      <c r="P77" s="26"/>
      <c r="Q77" s="77" t="s">
        <v>65</v>
      </c>
      <c r="R77" s="25"/>
      <c r="S77" s="25"/>
      <c r="T77" s="26"/>
      <c r="U77" s="77" t="s">
        <v>66</v>
      </c>
      <c r="V77" s="25"/>
      <c r="W77" s="26"/>
      <c r="X77" s="77" t="s">
        <v>67</v>
      </c>
      <c r="Y77" s="25"/>
      <c r="Z77" s="25"/>
      <c r="AA77" s="26"/>
      <c r="AB77" s="77" t="s">
        <v>68</v>
      </c>
      <c r="AC77" s="25"/>
      <c r="AD77" s="26"/>
      <c r="AE77" s="77" t="s">
        <v>69</v>
      </c>
      <c r="AF77" s="25"/>
      <c r="AG77" s="25"/>
      <c r="AH77" s="25"/>
      <c r="AI77" s="26"/>
      <c r="AJ77" s="77" t="s">
        <v>70</v>
      </c>
      <c r="AK77" s="25"/>
      <c r="AL77" s="26"/>
      <c r="AM77" s="77" t="s">
        <v>71</v>
      </c>
      <c r="AN77" s="25"/>
      <c r="AO77" s="25"/>
      <c r="AP77" s="26"/>
      <c r="AQ77" s="78"/>
      <c r="AR77" s="78"/>
      <c r="AS77" s="78"/>
      <c r="AT77" s="60"/>
      <c r="AU77" s="60"/>
    </row>
    <row r="78" ht="11.25" customHeight="1">
      <c r="A78" s="47"/>
      <c r="B78" s="48"/>
      <c r="C78" s="49"/>
      <c r="D78" s="76" t="s">
        <v>72</v>
      </c>
      <c r="E78" s="80">
        <v>1.0</v>
      </c>
      <c r="F78" s="80">
        <v>2.0</v>
      </c>
      <c r="G78" s="80">
        <v>3.0</v>
      </c>
      <c r="H78" s="80">
        <v>4.0</v>
      </c>
      <c r="I78" s="80">
        <v>5.0</v>
      </c>
      <c r="J78" s="80">
        <v>6.0</v>
      </c>
      <c r="K78" s="80">
        <v>7.0</v>
      </c>
      <c r="L78" s="80">
        <v>8.0</v>
      </c>
      <c r="M78" s="80">
        <v>9.0</v>
      </c>
      <c r="N78" s="80">
        <v>10.0</v>
      </c>
      <c r="O78" s="80">
        <v>11.0</v>
      </c>
      <c r="P78" s="80">
        <v>12.0</v>
      </c>
      <c r="Q78" s="80">
        <v>13.0</v>
      </c>
      <c r="R78" s="80">
        <v>14.0</v>
      </c>
      <c r="S78" s="80">
        <v>15.0</v>
      </c>
      <c r="T78" s="80">
        <v>16.0</v>
      </c>
      <c r="U78" s="80">
        <v>17.0</v>
      </c>
      <c r="V78" s="80">
        <v>18.0</v>
      </c>
      <c r="W78" s="80">
        <v>19.0</v>
      </c>
      <c r="X78" s="80">
        <v>20.0</v>
      </c>
      <c r="Y78" s="80">
        <v>21.0</v>
      </c>
      <c r="Z78" s="80">
        <v>22.0</v>
      </c>
      <c r="AA78" s="80">
        <v>23.0</v>
      </c>
      <c r="AB78" s="80">
        <v>24.0</v>
      </c>
      <c r="AC78" s="80">
        <v>25.0</v>
      </c>
      <c r="AD78" s="80">
        <v>26.0</v>
      </c>
      <c r="AE78" s="80">
        <v>27.0</v>
      </c>
      <c r="AF78" s="80">
        <v>28.0</v>
      </c>
      <c r="AG78" s="80">
        <v>29.0</v>
      </c>
      <c r="AH78" s="80">
        <v>30.0</v>
      </c>
      <c r="AI78" s="80">
        <v>31.0</v>
      </c>
      <c r="AJ78" s="80">
        <v>32.0</v>
      </c>
      <c r="AK78" s="80">
        <v>33.0</v>
      </c>
      <c r="AL78" s="80">
        <v>34.0</v>
      </c>
      <c r="AM78" s="80">
        <v>35.0</v>
      </c>
      <c r="AN78" s="80">
        <v>36.0</v>
      </c>
      <c r="AO78" s="80">
        <v>37.0</v>
      </c>
      <c r="AP78" s="80">
        <v>38.0</v>
      </c>
      <c r="AQ78" s="79"/>
      <c r="AR78" s="79"/>
      <c r="AS78" s="79"/>
      <c r="AT78" s="81"/>
      <c r="AU78" s="81"/>
    </row>
    <row r="79" ht="12.75" customHeight="1">
      <c r="A79" s="124" t="s">
        <v>84</v>
      </c>
      <c r="B79" s="83" t="s">
        <v>74</v>
      </c>
      <c r="C79" s="94">
        <v>6.0</v>
      </c>
      <c r="D79" s="89"/>
      <c r="E79" s="90"/>
      <c r="F79" s="86" t="s">
        <v>85</v>
      </c>
      <c r="G79" s="90"/>
      <c r="H79" s="90"/>
      <c r="I79" s="90"/>
      <c r="J79" s="90"/>
      <c r="K79" s="86" t="s">
        <v>85</v>
      </c>
      <c r="L79" s="91"/>
      <c r="M79" s="91"/>
      <c r="N79" s="86" t="s">
        <v>85</v>
      </c>
      <c r="O79" s="90"/>
      <c r="P79" s="91"/>
      <c r="Q79" s="91"/>
      <c r="R79" s="86" t="s">
        <v>85</v>
      </c>
      <c r="S79" s="90"/>
      <c r="T79" s="86" t="s">
        <v>85</v>
      </c>
      <c r="U79" s="91"/>
      <c r="V79" s="86" t="s">
        <v>86</v>
      </c>
      <c r="W79" s="91"/>
      <c r="X79" s="86" t="s">
        <v>85</v>
      </c>
      <c r="Y79" s="91"/>
      <c r="Z79" s="91"/>
      <c r="AA79" s="86" t="s">
        <v>85</v>
      </c>
      <c r="AB79" s="90"/>
      <c r="AC79" s="86" t="s">
        <v>86</v>
      </c>
      <c r="AD79" s="90"/>
      <c r="AE79" s="91"/>
      <c r="AF79" s="90"/>
      <c r="AG79" s="91"/>
      <c r="AH79" s="112" t="s">
        <v>91</v>
      </c>
      <c r="AI79" s="90"/>
      <c r="AJ79" s="86" t="s">
        <v>85</v>
      </c>
      <c r="AK79" s="90"/>
      <c r="AL79" s="86" t="s">
        <v>85</v>
      </c>
      <c r="AM79" s="92"/>
      <c r="AN79" s="92"/>
      <c r="AO79" s="92"/>
      <c r="AP79" s="92"/>
      <c r="AQ79" s="92">
        <f t="shared" ref="AQ79:AQ89" si="25">COUNTA(E79:AP79)</f>
        <v>12</v>
      </c>
      <c r="AR79" s="45">
        <f>34*6</f>
        <v>204</v>
      </c>
      <c r="AS79" s="113">
        <f t="shared" ref="AS79:AS89" si="26">AQ79/AR79</f>
        <v>0.05882352941</v>
      </c>
      <c r="AT79" s="17"/>
      <c r="AU79" s="17"/>
    </row>
    <row r="80" ht="12.75" customHeight="1">
      <c r="A80" s="78"/>
      <c r="B80" s="83" t="s">
        <v>94</v>
      </c>
      <c r="C80" s="94">
        <v>6.0</v>
      </c>
      <c r="D80" s="89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86" t="s">
        <v>85</v>
      </c>
      <c r="P80" s="90"/>
      <c r="Q80" s="90"/>
      <c r="R80" s="90"/>
      <c r="S80" s="90"/>
      <c r="T80" s="86" t="s">
        <v>85</v>
      </c>
      <c r="U80" s="91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125"/>
      <c r="AJ80" s="90"/>
      <c r="AK80" s="90"/>
      <c r="AL80" s="90"/>
      <c r="AM80" s="92"/>
      <c r="AN80" s="92"/>
      <c r="AO80" s="92"/>
      <c r="AP80" s="92"/>
      <c r="AQ80" s="92">
        <f t="shared" si="25"/>
        <v>2</v>
      </c>
      <c r="AR80" s="45">
        <f t="shared" ref="AR80:AR81" si="27">34*3</f>
        <v>102</v>
      </c>
      <c r="AS80" s="113">
        <f t="shared" si="26"/>
        <v>0.01960784314</v>
      </c>
      <c r="AT80" s="17"/>
      <c r="AU80" s="17"/>
    </row>
    <row r="81" ht="12.75" customHeight="1">
      <c r="A81" s="78"/>
      <c r="B81" s="83" t="s">
        <v>95</v>
      </c>
      <c r="C81" s="94">
        <v>6.0</v>
      </c>
      <c r="D81" s="89"/>
      <c r="E81" s="90"/>
      <c r="F81" s="91"/>
      <c r="G81" s="90"/>
      <c r="H81" s="91"/>
      <c r="I81" s="86" t="s">
        <v>86</v>
      </c>
      <c r="J81" s="86" t="s">
        <v>86</v>
      </c>
      <c r="K81" s="90"/>
      <c r="L81" s="90"/>
      <c r="M81" s="91"/>
      <c r="N81" s="90"/>
      <c r="O81" s="86" t="s">
        <v>86</v>
      </c>
      <c r="P81" s="90"/>
      <c r="Q81" s="86" t="s">
        <v>86</v>
      </c>
      <c r="R81" s="91"/>
      <c r="S81" s="86" t="s">
        <v>85</v>
      </c>
      <c r="T81" s="91"/>
      <c r="U81" s="90"/>
      <c r="V81" s="86" t="s">
        <v>86</v>
      </c>
      <c r="W81" s="91"/>
      <c r="X81" s="86" t="s">
        <v>86</v>
      </c>
      <c r="Y81" s="90"/>
      <c r="Z81" s="90"/>
      <c r="AA81" s="90"/>
      <c r="AB81" s="90"/>
      <c r="AC81" s="90"/>
      <c r="AD81" s="86" t="s">
        <v>85</v>
      </c>
      <c r="AE81" s="118"/>
      <c r="AF81" s="90"/>
      <c r="AG81" s="90"/>
      <c r="AH81" s="90"/>
      <c r="AI81" s="90"/>
      <c r="AJ81" s="86" t="s">
        <v>86</v>
      </c>
      <c r="AK81" s="90"/>
      <c r="AL81" s="86" t="s">
        <v>85</v>
      </c>
      <c r="AM81" s="92"/>
      <c r="AN81" s="92"/>
      <c r="AO81" s="92"/>
      <c r="AP81" s="92"/>
      <c r="AQ81" s="92">
        <f t="shared" si="25"/>
        <v>10</v>
      </c>
      <c r="AR81" s="45">
        <f t="shared" si="27"/>
        <v>102</v>
      </c>
      <c r="AS81" s="113">
        <f t="shared" si="26"/>
        <v>0.09803921569</v>
      </c>
      <c r="AT81" s="17"/>
      <c r="AU81" s="17"/>
    </row>
    <row r="82" ht="12.75" customHeight="1">
      <c r="A82" s="78"/>
      <c r="B82" s="83" t="s">
        <v>76</v>
      </c>
      <c r="C82" s="94">
        <v>6.0</v>
      </c>
      <c r="D82" s="89"/>
      <c r="E82" s="90"/>
      <c r="F82" s="90"/>
      <c r="G82" s="90"/>
      <c r="H82" s="90"/>
      <c r="I82" s="90"/>
      <c r="J82" s="86" t="s">
        <v>85</v>
      </c>
      <c r="K82" s="90"/>
      <c r="L82" s="90"/>
      <c r="M82" s="90"/>
      <c r="N82" s="90"/>
      <c r="O82" s="90"/>
      <c r="P82" s="90"/>
      <c r="Q82" s="90"/>
      <c r="R82" s="86" t="s">
        <v>85</v>
      </c>
      <c r="S82" s="90"/>
      <c r="T82" s="90"/>
      <c r="U82" s="90"/>
      <c r="V82" s="90"/>
      <c r="W82" s="86" t="s">
        <v>85</v>
      </c>
      <c r="X82" s="90"/>
      <c r="Y82" s="90"/>
      <c r="Z82" s="90"/>
      <c r="AA82" s="90"/>
      <c r="AB82" s="90"/>
      <c r="AC82" s="90"/>
      <c r="AD82" s="86" t="s">
        <v>85</v>
      </c>
      <c r="AE82" s="118"/>
      <c r="AF82" s="90"/>
      <c r="AG82" s="90"/>
      <c r="AH82" s="90"/>
      <c r="AI82" s="92"/>
      <c r="AJ82" s="121" t="s">
        <v>91</v>
      </c>
      <c r="AK82" s="90"/>
      <c r="AL82" s="90"/>
      <c r="AM82" s="92"/>
      <c r="AN82" s="92"/>
      <c r="AO82" s="92"/>
      <c r="AP82" s="92"/>
      <c r="AQ82" s="92">
        <f t="shared" si="25"/>
        <v>5</v>
      </c>
      <c r="AR82" s="45">
        <f>34*5</f>
        <v>170</v>
      </c>
      <c r="AS82" s="113">
        <f t="shared" si="26"/>
        <v>0.02941176471</v>
      </c>
      <c r="AT82" s="17"/>
      <c r="AU82" s="17"/>
    </row>
    <row r="83" ht="12.75" customHeight="1">
      <c r="A83" s="78"/>
      <c r="B83" s="83" t="s">
        <v>96</v>
      </c>
      <c r="C83" s="94">
        <v>6.0</v>
      </c>
      <c r="D83" s="89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86" t="s">
        <v>85</v>
      </c>
      <c r="AC83" s="90"/>
      <c r="AD83" s="90"/>
      <c r="AE83" s="90"/>
      <c r="AF83" s="90"/>
      <c r="AG83" s="90"/>
      <c r="AH83" s="90"/>
      <c r="AI83" s="92"/>
      <c r="AJ83" s="92"/>
      <c r="AK83" s="90"/>
      <c r="AL83" s="90"/>
      <c r="AM83" s="92"/>
      <c r="AN83" s="92"/>
      <c r="AO83" s="92"/>
      <c r="AP83" s="92"/>
      <c r="AQ83" s="92">
        <f t="shared" si="25"/>
        <v>1</v>
      </c>
      <c r="AR83" s="45">
        <f>34*3</f>
        <v>102</v>
      </c>
      <c r="AS83" s="113">
        <f t="shared" si="26"/>
        <v>0.009803921569</v>
      </c>
      <c r="AT83" s="17"/>
      <c r="AU83" s="17"/>
    </row>
    <row r="84" ht="12.75" customHeight="1">
      <c r="A84" s="78"/>
      <c r="B84" s="83" t="s">
        <v>97</v>
      </c>
      <c r="C84" s="94">
        <v>6.0</v>
      </c>
      <c r="D84" s="89"/>
      <c r="E84" s="90"/>
      <c r="F84" s="90"/>
      <c r="G84" s="90"/>
      <c r="H84" s="90"/>
      <c r="I84" s="91"/>
      <c r="J84" s="91"/>
      <c r="K84" s="90"/>
      <c r="L84" s="90"/>
      <c r="M84" s="91"/>
      <c r="N84" s="90"/>
      <c r="O84" s="90"/>
      <c r="P84" s="90"/>
      <c r="Q84" s="90"/>
      <c r="R84" s="90"/>
      <c r="S84" s="90"/>
      <c r="T84" s="90"/>
      <c r="U84" s="91"/>
      <c r="V84" s="90"/>
      <c r="W84" s="90"/>
      <c r="X84" s="91"/>
      <c r="Y84" s="90"/>
      <c r="Z84" s="86" t="s">
        <v>85</v>
      </c>
      <c r="AA84" s="90"/>
      <c r="AB84" s="91"/>
      <c r="AC84" s="90"/>
      <c r="AD84" s="90"/>
      <c r="AE84" s="126"/>
      <c r="AF84" s="86" t="s">
        <v>85</v>
      </c>
      <c r="AG84" s="45"/>
      <c r="AH84" s="90"/>
      <c r="AI84" s="91"/>
      <c r="AJ84" s="92"/>
      <c r="AK84" s="90"/>
      <c r="AL84" s="90"/>
      <c r="AM84" s="92"/>
      <c r="AN84" s="92"/>
      <c r="AO84" s="92"/>
      <c r="AP84" s="92"/>
      <c r="AQ84" s="92">
        <f t="shared" si="25"/>
        <v>2</v>
      </c>
      <c r="AR84" s="45">
        <f t="shared" ref="AR84:AR87" si="28">34*1</f>
        <v>34</v>
      </c>
      <c r="AS84" s="113">
        <f t="shared" si="26"/>
        <v>0.05882352941</v>
      </c>
      <c r="AT84" s="17"/>
      <c r="AU84" s="17"/>
    </row>
    <row r="85" ht="12.75" customHeight="1">
      <c r="A85" s="78"/>
      <c r="B85" s="83" t="s">
        <v>98</v>
      </c>
      <c r="C85" s="94">
        <v>6.0</v>
      </c>
      <c r="D85" s="89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86" t="s">
        <v>86</v>
      </c>
      <c r="AG85" s="90"/>
      <c r="AH85" s="90"/>
      <c r="AI85" s="45"/>
      <c r="AJ85" s="90"/>
      <c r="AK85" s="90"/>
      <c r="AL85" s="91" t="s">
        <v>85</v>
      </c>
      <c r="AM85" s="92"/>
      <c r="AN85" s="92"/>
      <c r="AO85" s="92"/>
      <c r="AP85" s="92"/>
      <c r="AQ85" s="92">
        <f t="shared" si="25"/>
        <v>2</v>
      </c>
      <c r="AR85" s="45">
        <f t="shared" si="28"/>
        <v>34</v>
      </c>
      <c r="AS85" s="113">
        <f t="shared" si="26"/>
        <v>0.05882352941</v>
      </c>
      <c r="AT85" s="17"/>
      <c r="AU85" s="17"/>
    </row>
    <row r="86" ht="12.75" customHeight="1">
      <c r="A86" s="78"/>
      <c r="B86" s="94" t="s">
        <v>79</v>
      </c>
      <c r="C86" s="94">
        <v>6.0</v>
      </c>
      <c r="D86" s="89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45"/>
      <c r="AI86" s="45"/>
      <c r="AJ86" s="92"/>
      <c r="AK86" s="90"/>
      <c r="AL86" s="90"/>
      <c r="AM86" s="92"/>
      <c r="AN86" s="92"/>
      <c r="AO86" s="92"/>
      <c r="AP86" s="92"/>
      <c r="AQ86" s="92">
        <f t="shared" si="25"/>
        <v>0</v>
      </c>
      <c r="AR86" s="45">
        <f t="shared" si="28"/>
        <v>34</v>
      </c>
      <c r="AS86" s="113">
        <f t="shared" si="26"/>
        <v>0</v>
      </c>
      <c r="AT86" s="17"/>
      <c r="AU86" s="17"/>
    </row>
    <row r="87" ht="12.75" customHeight="1">
      <c r="A87" s="78"/>
      <c r="B87" s="94" t="s">
        <v>80</v>
      </c>
      <c r="C87" s="94">
        <v>6.0</v>
      </c>
      <c r="D87" s="89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45"/>
      <c r="AI87" s="45"/>
      <c r="AJ87" s="92"/>
      <c r="AK87" s="90"/>
      <c r="AL87" s="90"/>
      <c r="AM87" s="92"/>
      <c r="AN87" s="92"/>
      <c r="AO87" s="92"/>
      <c r="AP87" s="92"/>
      <c r="AQ87" s="92">
        <f t="shared" si="25"/>
        <v>0</v>
      </c>
      <c r="AR87" s="45">
        <f t="shared" si="28"/>
        <v>34</v>
      </c>
      <c r="AS87" s="113">
        <f t="shared" si="26"/>
        <v>0</v>
      </c>
      <c r="AT87" s="17"/>
      <c r="AU87" s="17"/>
    </row>
    <row r="88" ht="12.75" customHeight="1">
      <c r="A88" s="78"/>
      <c r="B88" s="94" t="s">
        <v>99</v>
      </c>
      <c r="C88" s="94">
        <v>6.0</v>
      </c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45"/>
      <c r="AI88" s="45"/>
      <c r="AJ88" s="92"/>
      <c r="AK88" s="90"/>
      <c r="AL88" s="90"/>
      <c r="AM88" s="92"/>
      <c r="AN88" s="92"/>
      <c r="AO88" s="92"/>
      <c r="AP88" s="92"/>
      <c r="AQ88" s="92">
        <f t="shared" si="25"/>
        <v>0</v>
      </c>
      <c r="AR88" s="45">
        <f t="shared" ref="AR88:AR89" si="29">34*2</f>
        <v>68</v>
      </c>
      <c r="AS88" s="113">
        <f t="shared" si="26"/>
        <v>0</v>
      </c>
      <c r="AT88" s="17"/>
      <c r="AU88" s="17"/>
    </row>
    <row r="89" ht="12.75" customHeight="1">
      <c r="A89" s="79"/>
      <c r="B89" s="94" t="s">
        <v>82</v>
      </c>
      <c r="C89" s="94">
        <v>6.0</v>
      </c>
      <c r="D89" s="89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45"/>
      <c r="AI89" s="45"/>
      <c r="AJ89" s="92"/>
      <c r="AK89" s="90"/>
      <c r="AL89" s="90"/>
      <c r="AM89" s="92"/>
      <c r="AN89" s="92"/>
      <c r="AO89" s="92"/>
      <c r="AP89" s="92"/>
      <c r="AQ89" s="92">
        <f t="shared" si="25"/>
        <v>0</v>
      </c>
      <c r="AR89" s="45">
        <f t="shared" si="29"/>
        <v>68</v>
      </c>
      <c r="AS89" s="113">
        <f t="shared" si="26"/>
        <v>0</v>
      </c>
      <c r="AT89" s="17"/>
      <c r="AU89" s="17"/>
    </row>
    <row r="90" ht="27.0" customHeight="1">
      <c r="A90" s="98"/>
      <c r="B90" s="109"/>
      <c r="C90" s="109"/>
      <c r="D90" s="109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8"/>
      <c r="AN90" s="98"/>
      <c r="AO90" s="98"/>
      <c r="AP90" s="98"/>
      <c r="AQ90" s="98"/>
      <c r="AR90" s="98"/>
      <c r="AS90" s="98"/>
      <c r="AT90" s="17"/>
      <c r="AU90" s="17"/>
    </row>
    <row r="91" ht="81.75" customHeight="1">
      <c r="A91" s="110" t="s">
        <v>101</v>
      </c>
      <c r="B91" s="25"/>
      <c r="C91" s="25"/>
      <c r="D91" s="26"/>
      <c r="E91" s="116" t="s">
        <v>55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6"/>
      <c r="AQ91" s="72" t="s">
        <v>56</v>
      </c>
      <c r="AR91" s="122" t="s">
        <v>57</v>
      </c>
      <c r="AS91" s="123" t="s">
        <v>58</v>
      </c>
      <c r="AT91" s="60"/>
      <c r="AU91" s="60"/>
    </row>
    <row r="92" ht="21.75" customHeight="1">
      <c r="A92" s="74" t="s">
        <v>59</v>
      </c>
      <c r="B92" s="29"/>
      <c r="C92" s="30"/>
      <c r="D92" s="76" t="s">
        <v>61</v>
      </c>
      <c r="E92" s="77" t="s">
        <v>62</v>
      </c>
      <c r="F92" s="25"/>
      <c r="G92" s="25"/>
      <c r="H92" s="26"/>
      <c r="I92" s="77" t="s">
        <v>63</v>
      </c>
      <c r="J92" s="25"/>
      <c r="K92" s="25"/>
      <c r="L92" s="26"/>
      <c r="M92" s="77" t="s">
        <v>64</v>
      </c>
      <c r="N92" s="25"/>
      <c r="O92" s="25"/>
      <c r="P92" s="26"/>
      <c r="Q92" s="77" t="s">
        <v>65</v>
      </c>
      <c r="R92" s="25"/>
      <c r="S92" s="25"/>
      <c r="T92" s="26"/>
      <c r="U92" s="77" t="s">
        <v>66</v>
      </c>
      <c r="V92" s="25"/>
      <c r="W92" s="26"/>
      <c r="X92" s="77" t="s">
        <v>67</v>
      </c>
      <c r="Y92" s="25"/>
      <c r="Z92" s="25"/>
      <c r="AA92" s="26"/>
      <c r="AB92" s="77" t="s">
        <v>68</v>
      </c>
      <c r="AC92" s="25"/>
      <c r="AD92" s="26"/>
      <c r="AE92" s="77" t="s">
        <v>69</v>
      </c>
      <c r="AF92" s="25"/>
      <c r="AG92" s="25"/>
      <c r="AH92" s="25"/>
      <c r="AI92" s="26"/>
      <c r="AJ92" s="77" t="s">
        <v>70</v>
      </c>
      <c r="AK92" s="25"/>
      <c r="AL92" s="26"/>
      <c r="AM92" s="77" t="s">
        <v>71</v>
      </c>
      <c r="AN92" s="25"/>
      <c r="AO92" s="25"/>
      <c r="AP92" s="26"/>
      <c r="AQ92" s="78"/>
      <c r="AR92" s="78"/>
      <c r="AS92" s="78"/>
      <c r="AT92" s="60"/>
      <c r="AU92" s="60"/>
    </row>
    <row r="93" ht="11.25" customHeight="1">
      <c r="A93" s="47"/>
      <c r="B93" s="48"/>
      <c r="C93" s="49"/>
      <c r="D93" s="76" t="s">
        <v>72</v>
      </c>
      <c r="E93" s="80">
        <v>1.0</v>
      </c>
      <c r="F93" s="80">
        <v>2.0</v>
      </c>
      <c r="G93" s="80">
        <v>3.0</v>
      </c>
      <c r="H93" s="80">
        <v>4.0</v>
      </c>
      <c r="I93" s="80">
        <v>5.0</v>
      </c>
      <c r="J93" s="80">
        <v>6.0</v>
      </c>
      <c r="K93" s="80">
        <v>7.0</v>
      </c>
      <c r="L93" s="80">
        <v>8.0</v>
      </c>
      <c r="M93" s="80">
        <v>9.0</v>
      </c>
      <c r="N93" s="80">
        <v>10.0</v>
      </c>
      <c r="O93" s="80">
        <v>11.0</v>
      </c>
      <c r="P93" s="80">
        <v>12.0</v>
      </c>
      <c r="Q93" s="80">
        <v>13.0</v>
      </c>
      <c r="R93" s="80">
        <v>14.0</v>
      </c>
      <c r="S93" s="80">
        <v>15.0</v>
      </c>
      <c r="T93" s="80">
        <v>16.0</v>
      </c>
      <c r="U93" s="80">
        <v>17.0</v>
      </c>
      <c r="V93" s="80">
        <v>18.0</v>
      </c>
      <c r="W93" s="80">
        <v>19.0</v>
      </c>
      <c r="X93" s="80">
        <v>20.0</v>
      </c>
      <c r="Y93" s="80">
        <v>21.0</v>
      </c>
      <c r="Z93" s="80">
        <v>22.0</v>
      </c>
      <c r="AA93" s="80">
        <v>23.0</v>
      </c>
      <c r="AB93" s="80">
        <v>24.0</v>
      </c>
      <c r="AC93" s="80">
        <v>25.0</v>
      </c>
      <c r="AD93" s="80">
        <v>26.0</v>
      </c>
      <c r="AE93" s="80">
        <v>27.0</v>
      </c>
      <c r="AF93" s="80">
        <v>28.0</v>
      </c>
      <c r="AG93" s="80">
        <v>29.0</v>
      </c>
      <c r="AH93" s="80">
        <v>30.0</v>
      </c>
      <c r="AI93" s="80">
        <v>31.0</v>
      </c>
      <c r="AJ93" s="80">
        <v>32.0</v>
      </c>
      <c r="AK93" s="80">
        <v>33.0</v>
      </c>
      <c r="AL93" s="80">
        <v>34.0</v>
      </c>
      <c r="AM93" s="80">
        <v>35.0</v>
      </c>
      <c r="AN93" s="80">
        <v>36.0</v>
      </c>
      <c r="AO93" s="80">
        <v>37.0</v>
      </c>
      <c r="AP93" s="80">
        <v>38.0</v>
      </c>
      <c r="AQ93" s="79"/>
      <c r="AR93" s="79"/>
      <c r="AS93" s="79"/>
      <c r="AT93" s="81"/>
      <c r="AU93" s="81"/>
    </row>
    <row r="94" ht="12.75" customHeight="1">
      <c r="A94" s="82" t="s">
        <v>84</v>
      </c>
      <c r="B94" s="83" t="s">
        <v>74</v>
      </c>
      <c r="C94" s="94">
        <v>7.0</v>
      </c>
      <c r="D94" s="89"/>
      <c r="E94" s="90"/>
      <c r="F94" s="127" t="s">
        <v>85</v>
      </c>
      <c r="G94" s="118"/>
      <c r="H94" s="90"/>
      <c r="I94" s="127" t="s">
        <v>86</v>
      </c>
      <c r="J94" s="90"/>
      <c r="K94" s="127" t="s">
        <v>86</v>
      </c>
      <c r="L94" s="125"/>
      <c r="M94" s="90"/>
      <c r="N94" s="86" t="s">
        <v>86</v>
      </c>
      <c r="O94" s="118"/>
      <c r="P94" s="127" t="s">
        <v>85</v>
      </c>
      <c r="Q94" s="90"/>
      <c r="R94" s="90"/>
      <c r="S94" s="118"/>
      <c r="T94" s="127" t="s">
        <v>85</v>
      </c>
      <c r="U94" s="125"/>
      <c r="V94" s="90"/>
      <c r="W94" s="90"/>
      <c r="X94" s="90"/>
      <c r="Y94" s="90"/>
      <c r="Z94" s="127" t="s">
        <v>85</v>
      </c>
      <c r="AA94" s="90"/>
      <c r="AB94" s="90"/>
      <c r="AC94" s="90"/>
      <c r="AD94" s="90"/>
      <c r="AE94" s="125"/>
      <c r="AF94" s="90"/>
      <c r="AG94" s="90"/>
      <c r="AH94" s="119"/>
      <c r="AI94" s="128" t="s">
        <v>91</v>
      </c>
      <c r="AJ94" s="90"/>
      <c r="AK94" s="90"/>
      <c r="AL94" s="90"/>
      <c r="AM94" s="92"/>
      <c r="AN94" s="92"/>
      <c r="AO94" s="92"/>
      <c r="AP94" s="92"/>
      <c r="AQ94" s="92">
        <f t="shared" ref="AQ94:AQ108" si="30">COUNTA(E94:AP94)</f>
        <v>8</v>
      </c>
      <c r="AR94" s="45">
        <f>34*4</f>
        <v>136</v>
      </c>
      <c r="AS94" s="113">
        <f t="shared" ref="AS94:AS108" si="31">AQ94/AR94</f>
        <v>0.05882352941</v>
      </c>
      <c r="AT94" s="17"/>
      <c r="AU94" s="17"/>
    </row>
    <row r="95" ht="12.75" customHeight="1">
      <c r="A95" s="78"/>
      <c r="B95" s="83" t="s">
        <v>94</v>
      </c>
      <c r="C95" s="94">
        <v>7.0</v>
      </c>
      <c r="D95" s="89"/>
      <c r="E95" s="90"/>
      <c r="F95" s="90"/>
      <c r="G95" s="90"/>
      <c r="H95" s="90"/>
      <c r="I95" s="90"/>
      <c r="J95" s="90"/>
      <c r="K95" s="90"/>
      <c r="L95" s="125"/>
      <c r="M95" s="90"/>
      <c r="N95" s="90"/>
      <c r="O95" s="90"/>
      <c r="P95" s="90"/>
      <c r="Q95" s="90"/>
      <c r="R95" s="90"/>
      <c r="S95" s="90"/>
      <c r="T95" s="90"/>
      <c r="U95" s="125"/>
      <c r="V95" s="86" t="s">
        <v>85</v>
      </c>
      <c r="W95" s="90"/>
      <c r="X95" s="90"/>
      <c r="Y95" s="90"/>
      <c r="Z95" s="90"/>
      <c r="AA95" s="90"/>
      <c r="AB95" s="90"/>
      <c r="AC95" s="90"/>
      <c r="AD95" s="90"/>
      <c r="AE95" s="125"/>
      <c r="AF95" s="90"/>
      <c r="AG95" s="90"/>
      <c r="AH95" s="86" t="s">
        <v>85</v>
      </c>
      <c r="AI95" s="119"/>
      <c r="AJ95" s="90"/>
      <c r="AK95" s="90"/>
      <c r="AL95" s="90"/>
      <c r="AM95" s="92"/>
      <c r="AN95" s="92"/>
      <c r="AO95" s="92"/>
      <c r="AP95" s="92"/>
      <c r="AQ95" s="92">
        <f t="shared" si="30"/>
        <v>2</v>
      </c>
      <c r="AR95" s="45">
        <f>34*2</f>
        <v>68</v>
      </c>
      <c r="AS95" s="113">
        <f t="shared" si="31"/>
        <v>0.02941176471</v>
      </c>
      <c r="AT95" s="17"/>
      <c r="AU95" s="17"/>
    </row>
    <row r="96" ht="12.75" customHeight="1">
      <c r="A96" s="78"/>
      <c r="B96" s="83" t="s">
        <v>95</v>
      </c>
      <c r="C96" s="94">
        <v>7.0</v>
      </c>
      <c r="D96" s="115"/>
      <c r="E96" s="90"/>
      <c r="F96" s="86" t="s">
        <v>86</v>
      </c>
      <c r="G96" s="90"/>
      <c r="H96" s="86" t="s">
        <v>86</v>
      </c>
      <c r="I96" s="90"/>
      <c r="J96" s="90"/>
      <c r="K96" s="86" t="s">
        <v>85</v>
      </c>
      <c r="L96" s="125"/>
      <c r="M96" s="90"/>
      <c r="N96" s="90"/>
      <c r="O96" s="86" t="s">
        <v>86</v>
      </c>
      <c r="P96" s="90"/>
      <c r="Q96" s="90"/>
      <c r="R96" s="86" t="s">
        <v>86</v>
      </c>
      <c r="S96" s="90"/>
      <c r="T96" s="86" t="s">
        <v>85</v>
      </c>
      <c r="U96" s="125"/>
      <c r="V96" s="86" t="s">
        <v>86</v>
      </c>
      <c r="W96" s="90"/>
      <c r="X96" s="90"/>
      <c r="Y96" s="90"/>
      <c r="Z96" s="90"/>
      <c r="AA96" s="90"/>
      <c r="AB96" s="90"/>
      <c r="AC96" s="90"/>
      <c r="AD96" s="86" t="s">
        <v>85</v>
      </c>
      <c r="AE96" s="125"/>
      <c r="AF96" s="90"/>
      <c r="AG96" s="90"/>
      <c r="AH96" s="90"/>
      <c r="AI96" s="90"/>
      <c r="AJ96" s="86" t="s">
        <v>86</v>
      </c>
      <c r="AK96" s="90"/>
      <c r="AL96" s="86" t="s">
        <v>85</v>
      </c>
      <c r="AM96" s="92"/>
      <c r="AN96" s="92"/>
      <c r="AO96" s="92"/>
      <c r="AP96" s="92"/>
      <c r="AQ96" s="92">
        <f t="shared" si="30"/>
        <v>10</v>
      </c>
      <c r="AR96" s="45">
        <f t="shared" ref="AR96:AR97" si="32">34*3</f>
        <v>102</v>
      </c>
      <c r="AS96" s="113">
        <f t="shared" si="31"/>
        <v>0.09803921569</v>
      </c>
      <c r="AT96" s="17"/>
      <c r="AU96" s="17"/>
    </row>
    <row r="97" ht="12.75" customHeight="1">
      <c r="A97" s="78"/>
      <c r="B97" s="83" t="s">
        <v>102</v>
      </c>
      <c r="C97" s="94">
        <v>7.0</v>
      </c>
      <c r="D97" s="89"/>
      <c r="E97" s="90"/>
      <c r="F97" s="90"/>
      <c r="G97" s="90"/>
      <c r="H97" s="90"/>
      <c r="I97" s="90"/>
      <c r="J97" s="90"/>
      <c r="K97" s="90"/>
      <c r="L97" s="125"/>
      <c r="M97" s="91"/>
      <c r="N97" s="86" t="s">
        <v>85</v>
      </c>
      <c r="O97" s="90"/>
      <c r="P97" s="90"/>
      <c r="Q97" s="90"/>
      <c r="R97" s="90"/>
      <c r="S97" s="90"/>
      <c r="T97" s="90"/>
      <c r="U97" s="125"/>
      <c r="V97" s="86" t="s">
        <v>85</v>
      </c>
      <c r="W97" s="90"/>
      <c r="X97" s="90"/>
      <c r="Y97" s="90"/>
      <c r="Z97" s="90"/>
      <c r="AA97" s="90"/>
      <c r="AB97" s="86" t="s">
        <v>85</v>
      </c>
      <c r="AC97" s="90"/>
      <c r="AD97" s="90"/>
      <c r="AE97" s="125"/>
      <c r="AF97" s="90"/>
      <c r="AG97" s="90"/>
      <c r="AH97" s="90"/>
      <c r="AI97" s="92"/>
      <c r="AJ97" s="121" t="s">
        <v>91</v>
      </c>
      <c r="AK97" s="91"/>
      <c r="AL97" s="90"/>
      <c r="AM97" s="92"/>
      <c r="AN97" s="92"/>
      <c r="AO97" s="92"/>
      <c r="AP97" s="92"/>
      <c r="AQ97" s="92">
        <f t="shared" si="30"/>
        <v>4</v>
      </c>
      <c r="AR97" s="45">
        <f t="shared" si="32"/>
        <v>102</v>
      </c>
      <c r="AS97" s="113">
        <f t="shared" si="31"/>
        <v>0.03921568627</v>
      </c>
      <c r="AT97" s="17"/>
      <c r="AU97" s="17"/>
    </row>
    <row r="98" ht="12.75" customHeight="1">
      <c r="A98" s="78"/>
      <c r="B98" s="83" t="s">
        <v>103</v>
      </c>
      <c r="C98" s="94">
        <v>7.0</v>
      </c>
      <c r="D98" s="115"/>
      <c r="E98" s="90"/>
      <c r="F98" s="90"/>
      <c r="G98" s="90"/>
      <c r="H98" s="90"/>
      <c r="I98" s="90"/>
      <c r="J98" s="90"/>
      <c r="K98" s="90"/>
      <c r="L98" s="125"/>
      <c r="M98" s="90"/>
      <c r="N98" s="90"/>
      <c r="O98" s="90"/>
      <c r="P98" s="90"/>
      <c r="Q98" s="90"/>
      <c r="R98" s="90"/>
      <c r="S98" s="90"/>
      <c r="T98" s="90"/>
      <c r="U98" s="125"/>
      <c r="V98" s="86" t="s">
        <v>85</v>
      </c>
      <c r="W98" s="90"/>
      <c r="X98" s="90"/>
      <c r="Y98" s="90"/>
      <c r="Z98" s="90"/>
      <c r="AA98" s="90"/>
      <c r="AB98" s="90"/>
      <c r="AC98" s="86" t="s">
        <v>85</v>
      </c>
      <c r="AD98" s="90"/>
      <c r="AE98" s="125"/>
      <c r="AF98" s="90"/>
      <c r="AG98" s="90"/>
      <c r="AH98" s="90"/>
      <c r="AI98" s="114" t="s">
        <v>85</v>
      </c>
      <c r="AJ98" s="92"/>
      <c r="AK98" s="86" t="s">
        <v>85</v>
      </c>
      <c r="AL98" s="90"/>
      <c r="AM98" s="92"/>
      <c r="AN98" s="92"/>
      <c r="AO98" s="92"/>
      <c r="AP98" s="92"/>
      <c r="AQ98" s="92">
        <f t="shared" si="30"/>
        <v>4</v>
      </c>
      <c r="AR98" s="45">
        <f>34*2</f>
        <v>68</v>
      </c>
      <c r="AS98" s="113">
        <f t="shared" si="31"/>
        <v>0.05882352941</v>
      </c>
      <c r="AT98" s="17"/>
      <c r="AU98" s="17"/>
    </row>
    <row r="99" ht="12.75" customHeight="1">
      <c r="A99" s="78"/>
      <c r="B99" s="83" t="s">
        <v>104</v>
      </c>
      <c r="C99" s="94">
        <v>7.0</v>
      </c>
      <c r="D99" s="115"/>
      <c r="E99" s="90"/>
      <c r="F99" s="90"/>
      <c r="G99" s="90"/>
      <c r="H99" s="90"/>
      <c r="I99" s="90"/>
      <c r="J99" s="90"/>
      <c r="K99" s="90"/>
      <c r="L99" s="125"/>
      <c r="M99" s="90"/>
      <c r="N99" s="90"/>
      <c r="O99" s="90"/>
      <c r="P99" s="90"/>
      <c r="Q99" s="90"/>
      <c r="R99" s="90"/>
      <c r="S99" s="90"/>
      <c r="T99" s="86" t="s">
        <v>85</v>
      </c>
      <c r="U99" s="125"/>
      <c r="V99" s="90"/>
      <c r="W99" s="90"/>
      <c r="X99" s="90"/>
      <c r="Y99" s="90"/>
      <c r="Z99" s="90"/>
      <c r="AA99" s="90"/>
      <c r="AB99" s="90"/>
      <c r="AC99" s="90"/>
      <c r="AD99" s="90"/>
      <c r="AE99" s="125"/>
      <c r="AF99" s="90"/>
      <c r="AG99" s="90"/>
      <c r="AH99" s="90"/>
      <c r="AI99" s="114" t="s">
        <v>85</v>
      </c>
      <c r="AJ99" s="92"/>
      <c r="AK99" s="90"/>
      <c r="AL99" s="90"/>
      <c r="AM99" s="92"/>
      <c r="AN99" s="92"/>
      <c r="AO99" s="92"/>
      <c r="AP99" s="92"/>
      <c r="AQ99" s="92">
        <f t="shared" si="30"/>
        <v>2</v>
      </c>
      <c r="AR99" s="45">
        <f t="shared" ref="AR99:AR100" si="33">34*1</f>
        <v>34</v>
      </c>
      <c r="AS99" s="113">
        <f t="shared" si="31"/>
        <v>0.05882352941</v>
      </c>
      <c r="AT99" s="17"/>
      <c r="AU99" s="17"/>
    </row>
    <row r="100" ht="12.75" customHeight="1">
      <c r="A100" s="78"/>
      <c r="B100" s="83" t="s">
        <v>105</v>
      </c>
      <c r="C100" s="94">
        <v>7.0</v>
      </c>
      <c r="D100" s="89"/>
      <c r="E100" s="90"/>
      <c r="F100" s="90"/>
      <c r="G100" s="90"/>
      <c r="H100" s="90"/>
      <c r="I100" s="90"/>
      <c r="J100" s="90"/>
      <c r="K100" s="90"/>
      <c r="L100" s="125"/>
      <c r="M100" s="90"/>
      <c r="N100" s="90"/>
      <c r="O100" s="90"/>
      <c r="P100" s="90"/>
      <c r="Q100" s="90"/>
      <c r="R100" s="90"/>
      <c r="S100" s="90"/>
      <c r="T100" s="90"/>
      <c r="U100" s="125"/>
      <c r="V100" s="90"/>
      <c r="W100" s="90"/>
      <c r="X100" s="86" t="s">
        <v>85</v>
      </c>
      <c r="Y100" s="90"/>
      <c r="Z100" s="90"/>
      <c r="AA100" s="90"/>
      <c r="AB100" s="90"/>
      <c r="AC100" s="90"/>
      <c r="AD100" s="90"/>
      <c r="AE100" s="125"/>
      <c r="AF100" s="90"/>
      <c r="AG100" s="45"/>
      <c r="AH100" s="86" t="s">
        <v>86</v>
      </c>
      <c r="AI100" s="91"/>
      <c r="AJ100" s="92"/>
      <c r="AK100" s="90"/>
      <c r="AL100" s="90"/>
      <c r="AM100" s="92"/>
      <c r="AN100" s="92"/>
      <c r="AO100" s="92"/>
      <c r="AP100" s="92"/>
      <c r="AQ100" s="92">
        <f t="shared" si="30"/>
        <v>2</v>
      </c>
      <c r="AR100" s="45">
        <f t="shared" si="33"/>
        <v>34</v>
      </c>
      <c r="AS100" s="113">
        <f t="shared" si="31"/>
        <v>0.05882352941</v>
      </c>
      <c r="AT100" s="17"/>
      <c r="AU100" s="17"/>
    </row>
    <row r="101" ht="12.75" customHeight="1">
      <c r="A101" s="78"/>
      <c r="B101" s="83" t="s">
        <v>96</v>
      </c>
      <c r="C101" s="94">
        <v>7.0</v>
      </c>
      <c r="D101" s="89"/>
      <c r="E101" s="90"/>
      <c r="F101" s="90"/>
      <c r="G101" s="90"/>
      <c r="H101" s="90"/>
      <c r="I101" s="90"/>
      <c r="J101" s="90"/>
      <c r="K101" s="86" t="s">
        <v>86</v>
      </c>
      <c r="L101" s="125"/>
      <c r="M101" s="90"/>
      <c r="N101" s="86" t="s">
        <v>85</v>
      </c>
      <c r="O101" s="90"/>
      <c r="P101" s="90"/>
      <c r="Q101" s="90"/>
      <c r="R101" s="90"/>
      <c r="S101" s="90"/>
      <c r="T101" s="90"/>
      <c r="U101" s="118"/>
      <c r="V101" s="86" t="s">
        <v>85</v>
      </c>
      <c r="W101" s="90"/>
      <c r="X101" s="86" t="s">
        <v>85</v>
      </c>
      <c r="Y101" s="90"/>
      <c r="Z101" s="90"/>
      <c r="AA101" s="90"/>
      <c r="AB101" s="90"/>
      <c r="AC101" s="90"/>
      <c r="AD101" s="90"/>
      <c r="AE101" s="125"/>
      <c r="AF101" s="86" t="s">
        <v>85</v>
      </c>
      <c r="AG101" s="90"/>
      <c r="AH101" s="90"/>
      <c r="AI101" s="45"/>
      <c r="AJ101" s="90"/>
      <c r="AK101" s="86" t="s">
        <v>85</v>
      </c>
      <c r="AL101" s="90"/>
      <c r="AM101" s="92"/>
      <c r="AN101" s="92"/>
      <c r="AO101" s="92"/>
      <c r="AP101" s="92"/>
      <c r="AQ101" s="92">
        <f t="shared" si="30"/>
        <v>6</v>
      </c>
      <c r="AR101" s="45">
        <f>34*3</f>
        <v>102</v>
      </c>
      <c r="AS101" s="113">
        <f t="shared" si="31"/>
        <v>0.05882352941</v>
      </c>
      <c r="AT101" s="17"/>
      <c r="AU101" s="17"/>
    </row>
    <row r="102" ht="12.75" customHeight="1">
      <c r="A102" s="78"/>
      <c r="B102" s="83" t="s">
        <v>97</v>
      </c>
      <c r="C102" s="94">
        <v>7.0</v>
      </c>
      <c r="D102" s="89"/>
      <c r="E102" s="90"/>
      <c r="F102" s="90"/>
      <c r="G102" s="90"/>
      <c r="H102" s="90"/>
      <c r="I102" s="90"/>
      <c r="J102" s="90"/>
      <c r="K102" s="90"/>
      <c r="L102" s="125"/>
      <c r="M102" s="90"/>
      <c r="N102" s="90"/>
      <c r="O102" s="90"/>
      <c r="P102" s="90"/>
      <c r="Q102" s="90"/>
      <c r="R102" s="90"/>
      <c r="S102" s="90"/>
      <c r="T102" s="90"/>
      <c r="U102" s="125"/>
      <c r="V102" s="90"/>
      <c r="W102" s="90"/>
      <c r="X102" s="90"/>
      <c r="Y102" s="90"/>
      <c r="Z102" s="90"/>
      <c r="AA102" s="86" t="s">
        <v>85</v>
      </c>
      <c r="AB102" s="90"/>
      <c r="AC102" s="91"/>
      <c r="AD102" s="90"/>
      <c r="AE102" s="125"/>
      <c r="AF102" s="90"/>
      <c r="AG102" s="90"/>
      <c r="AH102" s="45"/>
      <c r="AI102" s="102"/>
      <c r="AJ102" s="117"/>
      <c r="AK102" s="90"/>
      <c r="AL102" s="86" t="s">
        <v>85</v>
      </c>
      <c r="AM102" s="92"/>
      <c r="AN102" s="92"/>
      <c r="AO102" s="92"/>
      <c r="AP102" s="92"/>
      <c r="AQ102" s="92">
        <f t="shared" si="30"/>
        <v>2</v>
      </c>
      <c r="AR102" s="45">
        <f t="shared" ref="AR102:AR103" si="34">34*2</f>
        <v>68</v>
      </c>
      <c r="AS102" s="113">
        <f t="shared" si="31"/>
        <v>0.02941176471</v>
      </c>
      <c r="AT102" s="17"/>
      <c r="AU102" s="17"/>
    </row>
    <row r="103" ht="12.75" customHeight="1">
      <c r="A103" s="78"/>
      <c r="B103" s="83" t="s">
        <v>106</v>
      </c>
      <c r="C103" s="94">
        <v>7.0</v>
      </c>
      <c r="D103" s="89"/>
      <c r="E103" s="90"/>
      <c r="F103" s="90"/>
      <c r="G103" s="90"/>
      <c r="H103" s="90"/>
      <c r="I103" s="90"/>
      <c r="J103" s="90"/>
      <c r="K103" s="90"/>
      <c r="L103" s="125"/>
      <c r="M103" s="90"/>
      <c r="N103" s="90"/>
      <c r="O103" s="90"/>
      <c r="P103" s="90"/>
      <c r="Q103" s="90"/>
      <c r="R103" s="90"/>
      <c r="S103" s="90"/>
      <c r="T103" s="86" t="s">
        <v>85</v>
      </c>
      <c r="U103" s="125"/>
      <c r="V103" s="90"/>
      <c r="W103" s="90"/>
      <c r="X103" s="90"/>
      <c r="Y103" s="90"/>
      <c r="Z103" s="90"/>
      <c r="AA103" s="90"/>
      <c r="AB103" s="90"/>
      <c r="AC103" s="90"/>
      <c r="AD103" s="86" t="s">
        <v>85</v>
      </c>
      <c r="AE103" s="125"/>
      <c r="AF103" s="90"/>
      <c r="AG103" s="91"/>
      <c r="AH103" s="45"/>
      <c r="AI103" s="45"/>
      <c r="AJ103" s="92"/>
      <c r="AK103" s="86" t="s">
        <v>85</v>
      </c>
      <c r="AL103" s="90"/>
      <c r="AM103" s="92"/>
      <c r="AN103" s="92"/>
      <c r="AO103" s="92"/>
      <c r="AP103" s="92"/>
      <c r="AQ103" s="92">
        <f t="shared" si="30"/>
        <v>3</v>
      </c>
      <c r="AR103" s="45">
        <f t="shared" si="34"/>
        <v>68</v>
      </c>
      <c r="AS103" s="113">
        <f t="shared" si="31"/>
        <v>0.04411764706</v>
      </c>
      <c r="AT103" s="17"/>
      <c r="AU103" s="17"/>
    </row>
    <row r="104" ht="12.75" customHeight="1">
      <c r="A104" s="78"/>
      <c r="B104" s="83" t="s">
        <v>98</v>
      </c>
      <c r="C104" s="94">
        <v>7.0</v>
      </c>
      <c r="D104" s="115"/>
      <c r="E104" s="90"/>
      <c r="F104" s="90"/>
      <c r="G104" s="90"/>
      <c r="H104" s="90"/>
      <c r="I104" s="90"/>
      <c r="J104" s="90"/>
      <c r="K104" s="90"/>
      <c r="L104" s="125"/>
      <c r="M104" s="90"/>
      <c r="N104" s="90"/>
      <c r="O104" s="90"/>
      <c r="P104" s="90"/>
      <c r="Q104" s="90"/>
      <c r="R104" s="90"/>
      <c r="S104" s="90"/>
      <c r="T104" s="90"/>
      <c r="U104" s="125"/>
      <c r="V104" s="90"/>
      <c r="W104" s="90"/>
      <c r="X104" s="90"/>
      <c r="Y104" s="90"/>
      <c r="Z104" s="90"/>
      <c r="AA104" s="90"/>
      <c r="AB104" s="90"/>
      <c r="AC104" s="90"/>
      <c r="AD104" s="90"/>
      <c r="AE104" s="125"/>
      <c r="AF104" s="90"/>
      <c r="AG104" s="90"/>
      <c r="AH104" s="45"/>
      <c r="AI104" s="90"/>
      <c r="AJ104" s="90"/>
      <c r="AK104" s="90"/>
      <c r="AL104" s="90"/>
      <c r="AM104" s="92"/>
      <c r="AN104" s="92"/>
      <c r="AO104" s="92"/>
      <c r="AP104" s="92"/>
      <c r="AQ104" s="92">
        <f t="shared" si="30"/>
        <v>0</v>
      </c>
      <c r="AR104" s="45">
        <f t="shared" ref="AR104:AR106" si="35">34*1</f>
        <v>34</v>
      </c>
      <c r="AS104" s="113">
        <f t="shared" si="31"/>
        <v>0</v>
      </c>
      <c r="AT104" s="17"/>
      <c r="AU104" s="17"/>
    </row>
    <row r="105" ht="12.75" customHeight="1">
      <c r="A105" s="78"/>
      <c r="B105" s="94" t="s">
        <v>79</v>
      </c>
      <c r="C105" s="94">
        <v>7.0</v>
      </c>
      <c r="D105" s="115"/>
      <c r="E105" s="90"/>
      <c r="F105" s="90"/>
      <c r="G105" s="90"/>
      <c r="H105" s="90"/>
      <c r="I105" s="90"/>
      <c r="J105" s="90"/>
      <c r="K105" s="90"/>
      <c r="L105" s="125"/>
      <c r="M105" s="90"/>
      <c r="N105" s="90"/>
      <c r="O105" s="90"/>
      <c r="P105" s="90"/>
      <c r="Q105" s="90"/>
      <c r="R105" s="90"/>
      <c r="S105" s="90"/>
      <c r="T105" s="90"/>
      <c r="U105" s="125"/>
      <c r="V105" s="90"/>
      <c r="W105" s="90"/>
      <c r="X105" s="90"/>
      <c r="Y105" s="90"/>
      <c r="Z105" s="90"/>
      <c r="AA105" s="90"/>
      <c r="AB105" s="90"/>
      <c r="AC105" s="90"/>
      <c r="AD105" s="90"/>
      <c r="AE105" s="125"/>
      <c r="AF105" s="90"/>
      <c r="AG105" s="90"/>
      <c r="AH105" s="45"/>
      <c r="AI105" s="90"/>
      <c r="AJ105" s="90"/>
      <c r="AK105" s="90"/>
      <c r="AL105" s="90"/>
      <c r="AM105" s="92"/>
      <c r="AN105" s="92"/>
      <c r="AO105" s="92"/>
      <c r="AP105" s="92"/>
      <c r="AQ105" s="92">
        <f t="shared" si="30"/>
        <v>0</v>
      </c>
      <c r="AR105" s="45">
        <f t="shared" si="35"/>
        <v>34</v>
      </c>
      <c r="AS105" s="113">
        <f t="shared" si="31"/>
        <v>0</v>
      </c>
      <c r="AT105" s="17"/>
      <c r="AU105" s="17"/>
    </row>
    <row r="106" ht="12.75" customHeight="1">
      <c r="A106" s="78"/>
      <c r="B106" s="94" t="s">
        <v>80</v>
      </c>
      <c r="C106" s="94">
        <v>7.0</v>
      </c>
      <c r="D106" s="115"/>
      <c r="E106" s="90"/>
      <c r="F106" s="90"/>
      <c r="G106" s="90"/>
      <c r="H106" s="90"/>
      <c r="I106" s="90"/>
      <c r="J106" s="90"/>
      <c r="K106" s="90"/>
      <c r="L106" s="125"/>
      <c r="M106" s="90"/>
      <c r="N106" s="90"/>
      <c r="O106" s="90"/>
      <c r="P106" s="90"/>
      <c r="Q106" s="90"/>
      <c r="R106" s="90"/>
      <c r="S106" s="90"/>
      <c r="T106" s="90"/>
      <c r="U106" s="125"/>
      <c r="V106" s="90"/>
      <c r="W106" s="90"/>
      <c r="X106" s="90"/>
      <c r="Y106" s="90"/>
      <c r="Z106" s="90"/>
      <c r="AA106" s="90"/>
      <c r="AB106" s="90"/>
      <c r="AC106" s="90"/>
      <c r="AD106" s="90"/>
      <c r="AE106" s="125"/>
      <c r="AF106" s="90"/>
      <c r="AG106" s="90"/>
      <c r="AH106" s="45"/>
      <c r="AI106" s="90"/>
      <c r="AJ106" s="90"/>
      <c r="AK106" s="90"/>
      <c r="AL106" s="90"/>
      <c r="AM106" s="92"/>
      <c r="AN106" s="92"/>
      <c r="AO106" s="92"/>
      <c r="AP106" s="92"/>
      <c r="AQ106" s="92">
        <f t="shared" si="30"/>
        <v>0</v>
      </c>
      <c r="AR106" s="45">
        <f t="shared" si="35"/>
        <v>34</v>
      </c>
      <c r="AS106" s="113">
        <f t="shared" si="31"/>
        <v>0</v>
      </c>
      <c r="AT106" s="17"/>
      <c r="AU106" s="17"/>
    </row>
    <row r="107" ht="12.75" customHeight="1">
      <c r="A107" s="78"/>
      <c r="B107" s="94" t="s">
        <v>99</v>
      </c>
      <c r="C107" s="94">
        <v>7.0</v>
      </c>
      <c r="D107" s="115"/>
      <c r="E107" s="90"/>
      <c r="F107" s="90"/>
      <c r="G107" s="90"/>
      <c r="H107" s="90"/>
      <c r="I107" s="90"/>
      <c r="J107" s="90"/>
      <c r="K107" s="90"/>
      <c r="L107" s="125"/>
      <c r="M107" s="90"/>
      <c r="N107" s="90"/>
      <c r="O107" s="90"/>
      <c r="P107" s="90"/>
      <c r="Q107" s="90"/>
      <c r="R107" s="90"/>
      <c r="S107" s="90"/>
      <c r="T107" s="90"/>
      <c r="U107" s="125"/>
      <c r="V107" s="90"/>
      <c r="W107" s="90"/>
      <c r="X107" s="90"/>
      <c r="Y107" s="90"/>
      <c r="Z107" s="90"/>
      <c r="AA107" s="90"/>
      <c r="AB107" s="90"/>
      <c r="AC107" s="90"/>
      <c r="AD107" s="90"/>
      <c r="AE107" s="125"/>
      <c r="AF107" s="90"/>
      <c r="AG107" s="90"/>
      <c r="AH107" s="45"/>
      <c r="AI107" s="90"/>
      <c r="AJ107" s="90"/>
      <c r="AK107" s="90"/>
      <c r="AL107" s="90"/>
      <c r="AM107" s="92"/>
      <c r="AN107" s="92"/>
      <c r="AO107" s="92"/>
      <c r="AP107" s="92"/>
      <c r="AQ107" s="92">
        <f t="shared" si="30"/>
        <v>0</v>
      </c>
      <c r="AR107" s="45">
        <f t="shared" ref="AR107:AR108" si="36">34*2</f>
        <v>68</v>
      </c>
      <c r="AS107" s="113">
        <f t="shared" si="31"/>
        <v>0</v>
      </c>
      <c r="AT107" s="17"/>
      <c r="AU107" s="17"/>
    </row>
    <row r="108" ht="12.75" customHeight="1">
      <c r="A108" s="79"/>
      <c r="B108" s="94" t="s">
        <v>82</v>
      </c>
      <c r="C108" s="94">
        <v>7.0</v>
      </c>
      <c r="D108" s="115"/>
      <c r="E108" s="90"/>
      <c r="F108" s="90"/>
      <c r="G108" s="90"/>
      <c r="H108" s="90"/>
      <c r="I108" s="90"/>
      <c r="J108" s="90"/>
      <c r="K108" s="90"/>
      <c r="L108" s="125"/>
      <c r="M108" s="90"/>
      <c r="N108" s="90"/>
      <c r="O108" s="90"/>
      <c r="P108" s="90"/>
      <c r="Q108" s="90"/>
      <c r="R108" s="90"/>
      <c r="S108" s="90"/>
      <c r="T108" s="90"/>
      <c r="U108" s="125"/>
      <c r="V108" s="90"/>
      <c r="W108" s="90"/>
      <c r="X108" s="90"/>
      <c r="Y108" s="90"/>
      <c r="Z108" s="90"/>
      <c r="AA108" s="90"/>
      <c r="AB108" s="90"/>
      <c r="AC108" s="90"/>
      <c r="AD108" s="90"/>
      <c r="AE108" s="125"/>
      <c r="AF108" s="90"/>
      <c r="AG108" s="90"/>
      <c r="AH108" s="45"/>
      <c r="AI108" s="90"/>
      <c r="AJ108" s="90"/>
      <c r="AK108" s="90"/>
      <c r="AL108" s="90"/>
      <c r="AM108" s="92"/>
      <c r="AN108" s="92"/>
      <c r="AO108" s="92"/>
      <c r="AP108" s="92"/>
      <c r="AQ108" s="92">
        <f t="shared" si="30"/>
        <v>0</v>
      </c>
      <c r="AR108" s="45">
        <f t="shared" si="36"/>
        <v>68</v>
      </c>
      <c r="AS108" s="113">
        <f t="shared" si="31"/>
        <v>0</v>
      </c>
      <c r="AT108" s="17"/>
      <c r="AU108" s="17"/>
    </row>
    <row r="109" ht="27.0" customHeight="1">
      <c r="A109" s="98"/>
      <c r="B109" s="109"/>
      <c r="C109" s="109"/>
      <c r="D109" s="109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8"/>
      <c r="AN109" s="98"/>
      <c r="AO109" s="98"/>
      <c r="AP109" s="98"/>
      <c r="AQ109" s="98"/>
      <c r="AR109" s="98"/>
      <c r="AS109" s="98"/>
      <c r="AT109" s="17"/>
      <c r="AU109" s="17"/>
    </row>
    <row r="110" ht="81.75" customHeight="1">
      <c r="A110" s="110" t="s">
        <v>107</v>
      </c>
      <c r="B110" s="25"/>
      <c r="C110" s="25"/>
      <c r="D110" s="26"/>
      <c r="E110" s="116" t="s">
        <v>55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6"/>
      <c r="AQ110" s="72" t="s">
        <v>56</v>
      </c>
      <c r="AR110" s="122" t="s">
        <v>57</v>
      </c>
      <c r="AS110" s="123" t="s">
        <v>58</v>
      </c>
      <c r="AT110" s="60"/>
      <c r="AU110" s="60"/>
    </row>
    <row r="111" ht="21.75" customHeight="1">
      <c r="A111" s="74" t="s">
        <v>59</v>
      </c>
      <c r="B111" s="29"/>
      <c r="C111" s="30"/>
      <c r="D111" s="76" t="s">
        <v>61</v>
      </c>
      <c r="E111" s="77" t="s">
        <v>62</v>
      </c>
      <c r="F111" s="25"/>
      <c r="G111" s="25"/>
      <c r="H111" s="26"/>
      <c r="I111" s="77" t="s">
        <v>63</v>
      </c>
      <c r="J111" s="25"/>
      <c r="K111" s="25"/>
      <c r="L111" s="26"/>
      <c r="M111" s="77" t="s">
        <v>64</v>
      </c>
      <c r="N111" s="25"/>
      <c r="O111" s="25"/>
      <c r="P111" s="26"/>
      <c r="Q111" s="77" t="s">
        <v>65</v>
      </c>
      <c r="R111" s="25"/>
      <c r="S111" s="25"/>
      <c r="T111" s="26"/>
      <c r="U111" s="77" t="s">
        <v>66</v>
      </c>
      <c r="V111" s="25"/>
      <c r="W111" s="26"/>
      <c r="X111" s="77" t="s">
        <v>67</v>
      </c>
      <c r="Y111" s="25"/>
      <c r="Z111" s="25"/>
      <c r="AA111" s="26"/>
      <c r="AB111" s="77" t="s">
        <v>68</v>
      </c>
      <c r="AC111" s="25"/>
      <c r="AD111" s="26"/>
      <c r="AE111" s="77" t="s">
        <v>69</v>
      </c>
      <c r="AF111" s="25"/>
      <c r="AG111" s="25"/>
      <c r="AH111" s="25"/>
      <c r="AI111" s="26"/>
      <c r="AJ111" s="77" t="s">
        <v>70</v>
      </c>
      <c r="AK111" s="25"/>
      <c r="AL111" s="26"/>
      <c r="AM111" s="77" t="s">
        <v>71</v>
      </c>
      <c r="AN111" s="25"/>
      <c r="AO111" s="25"/>
      <c r="AP111" s="26"/>
      <c r="AQ111" s="78"/>
      <c r="AR111" s="78"/>
      <c r="AS111" s="78"/>
      <c r="AT111" s="60"/>
      <c r="AU111" s="60"/>
    </row>
    <row r="112" ht="11.25" customHeight="1">
      <c r="A112" s="47"/>
      <c r="B112" s="48"/>
      <c r="C112" s="49"/>
      <c r="D112" s="76" t="s">
        <v>72</v>
      </c>
      <c r="E112" s="80">
        <v>1.0</v>
      </c>
      <c r="F112" s="80">
        <v>2.0</v>
      </c>
      <c r="G112" s="80">
        <v>3.0</v>
      </c>
      <c r="H112" s="80">
        <v>4.0</v>
      </c>
      <c r="I112" s="80">
        <v>5.0</v>
      </c>
      <c r="J112" s="80">
        <v>6.0</v>
      </c>
      <c r="K112" s="80">
        <v>7.0</v>
      </c>
      <c r="L112" s="80">
        <v>8.0</v>
      </c>
      <c r="M112" s="80">
        <v>9.0</v>
      </c>
      <c r="N112" s="80">
        <v>10.0</v>
      </c>
      <c r="O112" s="80">
        <v>11.0</v>
      </c>
      <c r="P112" s="80">
        <v>12.0</v>
      </c>
      <c r="Q112" s="80">
        <v>13.0</v>
      </c>
      <c r="R112" s="80">
        <v>14.0</v>
      </c>
      <c r="S112" s="80">
        <v>15.0</v>
      </c>
      <c r="T112" s="80">
        <v>16.0</v>
      </c>
      <c r="U112" s="80">
        <v>17.0</v>
      </c>
      <c r="V112" s="80">
        <v>18.0</v>
      </c>
      <c r="W112" s="80">
        <v>19.0</v>
      </c>
      <c r="X112" s="80">
        <v>20.0</v>
      </c>
      <c r="Y112" s="80">
        <v>21.0</v>
      </c>
      <c r="Z112" s="80">
        <v>22.0</v>
      </c>
      <c r="AA112" s="80">
        <v>23.0</v>
      </c>
      <c r="AB112" s="80">
        <v>24.0</v>
      </c>
      <c r="AC112" s="80">
        <v>25.0</v>
      </c>
      <c r="AD112" s="80">
        <v>26.0</v>
      </c>
      <c r="AE112" s="80">
        <v>27.0</v>
      </c>
      <c r="AF112" s="80">
        <v>28.0</v>
      </c>
      <c r="AG112" s="80">
        <v>29.0</v>
      </c>
      <c r="AH112" s="80">
        <v>30.0</v>
      </c>
      <c r="AI112" s="80">
        <v>31.0</v>
      </c>
      <c r="AJ112" s="80">
        <v>32.0</v>
      </c>
      <c r="AK112" s="80">
        <v>33.0</v>
      </c>
      <c r="AL112" s="80">
        <v>34.0</v>
      </c>
      <c r="AM112" s="80">
        <v>35.0</v>
      </c>
      <c r="AN112" s="80">
        <v>36.0</v>
      </c>
      <c r="AO112" s="80">
        <v>37.0</v>
      </c>
      <c r="AP112" s="80">
        <v>38.0</v>
      </c>
      <c r="AQ112" s="79"/>
      <c r="AR112" s="79"/>
      <c r="AS112" s="79"/>
      <c r="AT112" s="81"/>
      <c r="AU112" s="81"/>
    </row>
    <row r="113" ht="12.75" customHeight="1">
      <c r="A113" s="82" t="s">
        <v>84</v>
      </c>
      <c r="B113" s="83" t="s">
        <v>74</v>
      </c>
      <c r="C113" s="94">
        <v>8.0</v>
      </c>
      <c r="D113" s="89"/>
      <c r="E113" s="90"/>
      <c r="F113" s="86" t="s">
        <v>85</v>
      </c>
      <c r="G113" s="90"/>
      <c r="H113" s="90"/>
      <c r="I113" s="90"/>
      <c r="J113" s="86" t="s">
        <v>86</v>
      </c>
      <c r="K113" s="90"/>
      <c r="L113" s="86" t="s">
        <v>86</v>
      </c>
      <c r="M113" s="90"/>
      <c r="N113" s="90"/>
      <c r="O113" s="90"/>
      <c r="P113" s="90"/>
      <c r="Q113" s="86" t="s">
        <v>86</v>
      </c>
      <c r="R113" s="90"/>
      <c r="S113" s="90"/>
      <c r="T113" s="90"/>
      <c r="U113" s="90"/>
      <c r="V113" s="86" t="s">
        <v>85</v>
      </c>
      <c r="W113" s="90"/>
      <c r="X113" s="86" t="s">
        <v>86</v>
      </c>
      <c r="Y113" s="90"/>
      <c r="Z113" s="90"/>
      <c r="AA113" s="90"/>
      <c r="AB113" s="90"/>
      <c r="AC113" s="86" t="s">
        <v>86</v>
      </c>
      <c r="AD113" s="90"/>
      <c r="AE113" s="90"/>
      <c r="AF113" s="90"/>
      <c r="AG113" s="90"/>
      <c r="AH113" s="112" t="s">
        <v>91</v>
      </c>
      <c r="AI113" s="90"/>
      <c r="AJ113" s="90"/>
      <c r="AK113" s="86" t="s">
        <v>85</v>
      </c>
      <c r="AL113" s="90"/>
      <c r="AM113" s="92"/>
      <c r="AN113" s="92"/>
      <c r="AO113" s="92"/>
      <c r="AP113" s="92"/>
      <c r="AQ113" s="92">
        <f t="shared" ref="AQ113:AQ128" si="37">COUNTA(E113:AP113)</f>
        <v>9</v>
      </c>
      <c r="AR113" s="45">
        <f>34*3</f>
        <v>102</v>
      </c>
      <c r="AS113" s="113">
        <f t="shared" ref="AS113:AS128" si="38">AQ113/AR113</f>
        <v>0.08823529412</v>
      </c>
      <c r="AT113" s="17"/>
      <c r="AU113" s="17"/>
    </row>
    <row r="114" ht="12.75" customHeight="1">
      <c r="A114" s="78"/>
      <c r="B114" s="83" t="s">
        <v>94</v>
      </c>
      <c r="C114" s="94">
        <v>8.0</v>
      </c>
      <c r="D114" s="89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86" t="s">
        <v>85</v>
      </c>
      <c r="X114" s="90"/>
      <c r="Y114" s="90"/>
      <c r="Z114" s="90"/>
      <c r="AA114" s="90"/>
      <c r="AB114" s="90"/>
      <c r="AC114" s="90"/>
      <c r="AD114" s="90"/>
      <c r="AE114" s="90"/>
      <c r="AF114" s="90"/>
      <c r="AG114" s="86" t="s">
        <v>85</v>
      </c>
      <c r="AH114" s="90"/>
      <c r="AI114" s="119"/>
      <c r="AJ114" s="90"/>
      <c r="AK114" s="90"/>
      <c r="AL114" s="90"/>
      <c r="AM114" s="92"/>
      <c r="AN114" s="92"/>
      <c r="AO114" s="92"/>
      <c r="AP114" s="92"/>
      <c r="AQ114" s="92">
        <f t="shared" si="37"/>
        <v>2</v>
      </c>
      <c r="AR114" s="45">
        <f>34*2</f>
        <v>68</v>
      </c>
      <c r="AS114" s="113">
        <f t="shared" si="38"/>
        <v>0.02941176471</v>
      </c>
      <c r="AT114" s="17"/>
      <c r="AU114" s="17"/>
    </row>
    <row r="115" ht="12.75" customHeight="1">
      <c r="A115" s="78"/>
      <c r="B115" s="83" t="s">
        <v>95</v>
      </c>
      <c r="C115" s="94">
        <v>8.0</v>
      </c>
      <c r="D115" s="115"/>
      <c r="E115" s="90"/>
      <c r="F115" s="90"/>
      <c r="G115" s="86" t="s">
        <v>85</v>
      </c>
      <c r="H115" s="90"/>
      <c r="I115" s="90"/>
      <c r="J115" s="86" t="s">
        <v>85</v>
      </c>
      <c r="K115" s="90"/>
      <c r="L115" s="90"/>
      <c r="M115" s="90"/>
      <c r="N115" s="90"/>
      <c r="O115" s="90"/>
      <c r="P115" s="86" t="s">
        <v>85</v>
      </c>
      <c r="Q115" s="90"/>
      <c r="R115" s="86" t="s">
        <v>85</v>
      </c>
      <c r="S115" s="90"/>
      <c r="T115" s="90"/>
      <c r="U115" s="90"/>
      <c r="V115" s="86" t="s">
        <v>85</v>
      </c>
      <c r="W115" s="90"/>
      <c r="X115" s="91"/>
      <c r="Y115" s="86" t="s">
        <v>85</v>
      </c>
      <c r="Z115" s="90"/>
      <c r="AA115" s="90"/>
      <c r="AB115" s="86" t="s">
        <v>85</v>
      </c>
      <c r="AC115" s="90"/>
      <c r="AD115" s="86" t="s">
        <v>85</v>
      </c>
      <c r="AE115" s="90"/>
      <c r="AF115" s="86" t="s">
        <v>85</v>
      </c>
      <c r="AG115" s="90"/>
      <c r="AH115" s="90"/>
      <c r="AI115" s="90"/>
      <c r="AJ115" s="90"/>
      <c r="AK115" s="90"/>
      <c r="AL115" s="86" t="s">
        <v>85</v>
      </c>
      <c r="AM115" s="92"/>
      <c r="AN115" s="92"/>
      <c r="AO115" s="92"/>
      <c r="AP115" s="92"/>
      <c r="AQ115" s="92">
        <f t="shared" si="37"/>
        <v>10</v>
      </c>
      <c r="AR115" s="45">
        <f t="shared" ref="AR115:AR116" si="39">34*3</f>
        <v>102</v>
      </c>
      <c r="AS115" s="113">
        <f t="shared" si="38"/>
        <v>0.09803921569</v>
      </c>
      <c r="AT115" s="17"/>
      <c r="AU115" s="17"/>
    </row>
    <row r="116" ht="12.75" customHeight="1">
      <c r="A116" s="78"/>
      <c r="B116" s="83" t="s">
        <v>102</v>
      </c>
      <c r="C116" s="94">
        <v>8.0</v>
      </c>
      <c r="D116" s="129"/>
      <c r="E116" s="90"/>
      <c r="F116" s="90"/>
      <c r="G116" s="90"/>
      <c r="H116" s="45"/>
      <c r="I116" s="45"/>
      <c r="J116" s="90"/>
      <c r="K116" s="90"/>
      <c r="L116" s="86" t="s">
        <v>85</v>
      </c>
      <c r="M116" s="91"/>
      <c r="N116" s="90"/>
      <c r="O116" s="90"/>
      <c r="P116" s="90"/>
      <c r="Q116" s="90"/>
      <c r="R116" s="86" t="s">
        <v>85</v>
      </c>
      <c r="S116" s="91"/>
      <c r="T116" s="90"/>
      <c r="U116" s="90"/>
      <c r="V116" s="90"/>
      <c r="W116" s="86" t="s">
        <v>85</v>
      </c>
      <c r="X116" s="90"/>
      <c r="Y116" s="90"/>
      <c r="Z116" s="90"/>
      <c r="AA116" s="90"/>
      <c r="AB116" s="90"/>
      <c r="AC116" s="90"/>
      <c r="AD116" s="90"/>
      <c r="AE116" s="90"/>
      <c r="AF116" s="86" t="s">
        <v>85</v>
      </c>
      <c r="AG116" s="90"/>
      <c r="AH116" s="90"/>
      <c r="AI116" s="128" t="s">
        <v>91</v>
      </c>
      <c r="AJ116" s="86" t="s">
        <v>85</v>
      </c>
      <c r="AK116" s="90"/>
      <c r="AL116" s="90"/>
      <c r="AM116" s="92"/>
      <c r="AN116" s="92"/>
      <c r="AO116" s="92"/>
      <c r="AP116" s="92"/>
      <c r="AQ116" s="92">
        <f t="shared" si="37"/>
        <v>6</v>
      </c>
      <c r="AR116" s="45">
        <f t="shared" si="39"/>
        <v>102</v>
      </c>
      <c r="AS116" s="113">
        <f t="shared" si="38"/>
        <v>0.05882352941</v>
      </c>
      <c r="AT116" s="17"/>
      <c r="AU116" s="17"/>
    </row>
    <row r="117" ht="12.75" customHeight="1">
      <c r="A117" s="78"/>
      <c r="B117" s="83" t="s">
        <v>103</v>
      </c>
      <c r="C117" s="94">
        <v>8.0</v>
      </c>
      <c r="D117" s="89"/>
      <c r="E117" s="90"/>
      <c r="F117" s="90"/>
      <c r="G117" s="90"/>
      <c r="H117" s="90"/>
      <c r="I117" s="90"/>
      <c r="J117" s="86" t="s">
        <v>85</v>
      </c>
      <c r="K117" s="90"/>
      <c r="L117" s="90"/>
      <c r="M117" s="90"/>
      <c r="N117" s="90"/>
      <c r="O117" s="90"/>
      <c r="P117" s="90"/>
      <c r="Q117" s="90"/>
      <c r="R117" s="90"/>
      <c r="S117" s="86" t="s">
        <v>85</v>
      </c>
      <c r="T117" s="90"/>
      <c r="U117" s="90"/>
      <c r="V117" s="90"/>
      <c r="W117" s="90"/>
      <c r="X117" s="90"/>
      <c r="Y117" s="90"/>
      <c r="Z117" s="86" t="s">
        <v>85</v>
      </c>
      <c r="AA117" s="90"/>
      <c r="AB117" s="90"/>
      <c r="AC117" s="90"/>
      <c r="AD117" s="90"/>
      <c r="AE117" s="90"/>
      <c r="AF117" s="90"/>
      <c r="AG117" s="90"/>
      <c r="AH117" s="90"/>
      <c r="AI117" s="114" t="s">
        <v>85</v>
      </c>
      <c r="AJ117" s="117"/>
      <c r="AK117" s="86" t="s">
        <v>85</v>
      </c>
      <c r="AL117" s="91"/>
      <c r="AM117" s="92"/>
      <c r="AN117" s="92"/>
      <c r="AO117" s="92"/>
      <c r="AP117" s="92"/>
      <c r="AQ117" s="92">
        <f t="shared" si="37"/>
        <v>5</v>
      </c>
      <c r="AR117" s="45">
        <f>34*2</f>
        <v>68</v>
      </c>
      <c r="AS117" s="113">
        <f t="shared" si="38"/>
        <v>0.07352941176</v>
      </c>
      <c r="AT117" s="17"/>
      <c r="AU117" s="17"/>
    </row>
    <row r="118" ht="12.75" customHeight="1">
      <c r="A118" s="78"/>
      <c r="B118" s="83" t="s">
        <v>104</v>
      </c>
      <c r="C118" s="94">
        <v>8.0</v>
      </c>
      <c r="D118" s="89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86" t="s">
        <v>85</v>
      </c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2"/>
      <c r="AJ118" s="92"/>
      <c r="AK118" s="90"/>
      <c r="AL118" s="86" t="s">
        <v>85</v>
      </c>
      <c r="AM118" s="92"/>
      <c r="AN118" s="92"/>
      <c r="AO118" s="92"/>
      <c r="AP118" s="92"/>
      <c r="AQ118" s="92">
        <f t="shared" si="37"/>
        <v>2</v>
      </c>
      <c r="AR118" s="45">
        <f t="shared" ref="AR118:AR119" si="40">34*1</f>
        <v>34</v>
      </c>
      <c r="AS118" s="113">
        <f t="shared" si="38"/>
        <v>0.05882352941</v>
      </c>
      <c r="AT118" s="17"/>
      <c r="AU118" s="17"/>
    </row>
    <row r="119" ht="12.75" customHeight="1">
      <c r="A119" s="78"/>
      <c r="B119" s="83" t="s">
        <v>105</v>
      </c>
      <c r="C119" s="94">
        <v>8.0</v>
      </c>
      <c r="D119" s="89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86" t="s">
        <v>85</v>
      </c>
      <c r="Q119" s="90"/>
      <c r="R119" s="90"/>
      <c r="S119" s="90"/>
      <c r="T119" s="45"/>
      <c r="U119" s="90"/>
      <c r="V119" s="90"/>
      <c r="W119" s="90"/>
      <c r="X119" s="90"/>
      <c r="Y119" s="90"/>
      <c r="Z119" s="86" t="s">
        <v>86</v>
      </c>
      <c r="AA119" s="90"/>
      <c r="AB119" s="90"/>
      <c r="AC119" s="90"/>
      <c r="AD119" s="90"/>
      <c r="AE119" s="90"/>
      <c r="AF119" s="90"/>
      <c r="AG119" s="90"/>
      <c r="AH119" s="90"/>
      <c r="AI119" s="130" t="s">
        <v>85</v>
      </c>
      <c r="AJ119" s="92"/>
      <c r="AK119" s="90"/>
      <c r="AL119" s="90"/>
      <c r="AM119" s="92"/>
      <c r="AN119" s="92"/>
      <c r="AO119" s="92"/>
      <c r="AP119" s="92"/>
      <c r="AQ119" s="92">
        <f t="shared" si="37"/>
        <v>3</v>
      </c>
      <c r="AR119" s="45">
        <f t="shared" si="40"/>
        <v>34</v>
      </c>
      <c r="AS119" s="113">
        <f t="shared" si="38"/>
        <v>0.08823529412</v>
      </c>
      <c r="AT119" s="17"/>
      <c r="AU119" s="17"/>
    </row>
    <row r="120" ht="12.75" customHeight="1">
      <c r="A120" s="78"/>
      <c r="B120" s="83" t="s">
        <v>96</v>
      </c>
      <c r="C120" s="94">
        <v>8.0</v>
      </c>
      <c r="D120" s="115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45"/>
      <c r="T120" s="90"/>
      <c r="U120" s="90"/>
      <c r="V120" s="90"/>
      <c r="W120" s="90"/>
      <c r="X120" s="90"/>
      <c r="Y120" s="90"/>
      <c r="Z120" s="90"/>
      <c r="AA120" s="91"/>
      <c r="AB120" s="90"/>
      <c r="AC120" s="90"/>
      <c r="AD120" s="90"/>
      <c r="AE120" s="90"/>
      <c r="AF120" s="90"/>
      <c r="AG120" s="90"/>
      <c r="AH120" s="90"/>
      <c r="AI120" s="92"/>
      <c r="AJ120" s="92"/>
      <c r="AK120" s="90"/>
      <c r="AL120" s="90"/>
      <c r="AM120" s="92"/>
      <c r="AN120" s="92"/>
      <c r="AO120" s="92"/>
      <c r="AP120" s="92"/>
      <c r="AQ120" s="92">
        <f t="shared" si="37"/>
        <v>0</v>
      </c>
      <c r="AR120" s="45">
        <f>34*3</f>
        <v>102</v>
      </c>
      <c r="AS120" s="113">
        <f t="shared" si="38"/>
        <v>0</v>
      </c>
      <c r="AT120" s="17"/>
      <c r="AU120" s="17"/>
    </row>
    <row r="121" ht="12.75" customHeight="1">
      <c r="A121" s="78"/>
      <c r="B121" s="83" t="s">
        <v>97</v>
      </c>
      <c r="C121" s="94">
        <v>8.0</v>
      </c>
      <c r="D121" s="115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45"/>
      <c r="T121" s="90"/>
      <c r="U121" s="90"/>
      <c r="V121" s="90"/>
      <c r="W121" s="90"/>
      <c r="X121" s="86" t="s">
        <v>85</v>
      </c>
      <c r="Y121" s="90"/>
      <c r="Z121" s="90"/>
      <c r="AA121" s="91"/>
      <c r="AB121" s="90"/>
      <c r="AC121" s="90"/>
      <c r="AD121" s="90"/>
      <c r="AE121" s="90"/>
      <c r="AF121" s="90"/>
      <c r="AG121" s="90"/>
      <c r="AH121" s="90"/>
      <c r="AI121" s="117"/>
      <c r="AJ121" s="114" t="s">
        <v>85</v>
      </c>
      <c r="AK121" s="90"/>
      <c r="AL121" s="91"/>
      <c r="AM121" s="92"/>
      <c r="AN121" s="92"/>
      <c r="AO121" s="92"/>
      <c r="AP121" s="92"/>
      <c r="AQ121" s="92">
        <f t="shared" si="37"/>
        <v>2</v>
      </c>
      <c r="AR121" s="45">
        <f t="shared" ref="AR121:AR124" si="41">34*2</f>
        <v>68</v>
      </c>
      <c r="AS121" s="113">
        <f t="shared" si="38"/>
        <v>0.02941176471</v>
      </c>
      <c r="AT121" s="17"/>
      <c r="AU121" s="17"/>
    </row>
    <row r="122" ht="12.75" customHeight="1">
      <c r="A122" s="78"/>
      <c r="B122" s="83" t="s">
        <v>106</v>
      </c>
      <c r="C122" s="94">
        <v>8.0</v>
      </c>
      <c r="D122" s="115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86" t="s">
        <v>85</v>
      </c>
      <c r="S122" s="45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86" t="s">
        <v>85</v>
      </c>
      <c r="AE122" s="90"/>
      <c r="AF122" s="90"/>
      <c r="AG122" s="91"/>
      <c r="AH122" s="90"/>
      <c r="AI122" s="92"/>
      <c r="AJ122" s="92"/>
      <c r="AK122" s="86" t="s">
        <v>85</v>
      </c>
      <c r="AL122" s="90"/>
      <c r="AM122" s="92"/>
      <c r="AN122" s="92"/>
      <c r="AO122" s="92"/>
      <c r="AP122" s="92"/>
      <c r="AQ122" s="92">
        <f t="shared" si="37"/>
        <v>3</v>
      </c>
      <c r="AR122" s="45">
        <f t="shared" si="41"/>
        <v>68</v>
      </c>
      <c r="AS122" s="113">
        <f t="shared" si="38"/>
        <v>0.04411764706</v>
      </c>
      <c r="AT122" s="17"/>
      <c r="AU122" s="17"/>
    </row>
    <row r="123" ht="12.75" customHeight="1">
      <c r="A123" s="78"/>
      <c r="B123" s="94" t="s">
        <v>108</v>
      </c>
      <c r="C123" s="94">
        <v>8.0</v>
      </c>
      <c r="D123" s="115"/>
      <c r="E123" s="90"/>
      <c r="F123" s="90"/>
      <c r="G123" s="90"/>
      <c r="H123" s="90"/>
      <c r="I123" s="90"/>
      <c r="J123" s="90"/>
      <c r="K123" s="90"/>
      <c r="L123" s="90"/>
      <c r="M123" s="90"/>
      <c r="N123" s="86" t="s">
        <v>85</v>
      </c>
      <c r="O123" s="90"/>
      <c r="P123" s="90"/>
      <c r="Q123" s="91"/>
      <c r="R123" s="90"/>
      <c r="S123" s="45"/>
      <c r="T123" s="91"/>
      <c r="U123" s="90"/>
      <c r="V123" s="90"/>
      <c r="W123" s="91"/>
      <c r="X123" s="86" t="s">
        <v>85</v>
      </c>
      <c r="Y123" s="90"/>
      <c r="Z123" s="90"/>
      <c r="AA123" s="90"/>
      <c r="AB123" s="86" t="s">
        <v>86</v>
      </c>
      <c r="AC123" s="86" t="s">
        <v>85</v>
      </c>
      <c r="AD123" s="90"/>
      <c r="AE123" s="90"/>
      <c r="AF123" s="90"/>
      <c r="AG123" s="90"/>
      <c r="AH123" s="86" t="s">
        <v>85</v>
      </c>
      <c r="AI123" s="92"/>
      <c r="AJ123" s="92"/>
      <c r="AK123" s="90"/>
      <c r="AL123" s="90"/>
      <c r="AM123" s="92"/>
      <c r="AN123" s="92"/>
      <c r="AO123" s="92"/>
      <c r="AP123" s="92"/>
      <c r="AQ123" s="92">
        <f t="shared" si="37"/>
        <v>5</v>
      </c>
      <c r="AR123" s="45">
        <f t="shared" si="41"/>
        <v>68</v>
      </c>
      <c r="AS123" s="113">
        <f t="shared" si="38"/>
        <v>0.07352941176</v>
      </c>
      <c r="AT123" s="17"/>
      <c r="AU123" s="17"/>
    </row>
    <row r="124" ht="12.75" customHeight="1">
      <c r="A124" s="78"/>
      <c r="B124" s="94" t="s">
        <v>98</v>
      </c>
      <c r="C124" s="94">
        <v>8.0</v>
      </c>
      <c r="D124" s="115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45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86" t="s">
        <v>85</v>
      </c>
      <c r="AG124" s="90"/>
      <c r="AH124" s="90"/>
      <c r="AI124" s="92"/>
      <c r="AJ124" s="92"/>
      <c r="AK124" s="90"/>
      <c r="AL124" s="90"/>
      <c r="AM124" s="92"/>
      <c r="AN124" s="92"/>
      <c r="AO124" s="92"/>
      <c r="AP124" s="92"/>
      <c r="AQ124" s="92">
        <f t="shared" si="37"/>
        <v>1</v>
      </c>
      <c r="AR124" s="45">
        <f t="shared" si="41"/>
        <v>68</v>
      </c>
      <c r="AS124" s="113">
        <f t="shared" si="38"/>
        <v>0.01470588235</v>
      </c>
      <c r="AT124" s="17"/>
      <c r="AU124" s="17"/>
    </row>
    <row r="125" ht="12.75" customHeight="1">
      <c r="A125" s="78"/>
      <c r="B125" s="94" t="s">
        <v>80</v>
      </c>
      <c r="C125" s="94">
        <v>8.0</v>
      </c>
      <c r="D125" s="115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45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2"/>
      <c r="AJ125" s="92"/>
      <c r="AK125" s="90"/>
      <c r="AL125" s="90"/>
      <c r="AM125" s="92"/>
      <c r="AN125" s="92"/>
      <c r="AO125" s="92"/>
      <c r="AP125" s="92"/>
      <c r="AQ125" s="92">
        <f t="shared" si="37"/>
        <v>0</v>
      </c>
      <c r="AR125" s="45">
        <f t="shared" ref="AR125:AR127" si="42">34*1</f>
        <v>34</v>
      </c>
      <c r="AS125" s="113">
        <f t="shared" si="38"/>
        <v>0</v>
      </c>
      <c r="AT125" s="17"/>
      <c r="AU125" s="17"/>
    </row>
    <row r="126" ht="12.75" customHeight="1">
      <c r="A126" s="78"/>
      <c r="B126" s="94" t="s">
        <v>99</v>
      </c>
      <c r="C126" s="94">
        <v>8.0</v>
      </c>
      <c r="D126" s="115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45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2"/>
      <c r="AJ126" s="92"/>
      <c r="AK126" s="90"/>
      <c r="AL126" s="90"/>
      <c r="AM126" s="92"/>
      <c r="AN126" s="92"/>
      <c r="AO126" s="92"/>
      <c r="AP126" s="92"/>
      <c r="AQ126" s="92">
        <f t="shared" si="37"/>
        <v>0</v>
      </c>
      <c r="AR126" s="45">
        <f t="shared" si="42"/>
        <v>34</v>
      </c>
      <c r="AS126" s="113">
        <f t="shared" si="38"/>
        <v>0</v>
      </c>
      <c r="AT126" s="17"/>
      <c r="AU126" s="17"/>
    </row>
    <row r="127" ht="12.75" customHeight="1">
      <c r="A127" s="78"/>
      <c r="B127" s="94" t="s">
        <v>109</v>
      </c>
      <c r="C127" s="94">
        <v>8.0</v>
      </c>
      <c r="D127" s="115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45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2"/>
      <c r="AJ127" s="92"/>
      <c r="AK127" s="90"/>
      <c r="AL127" s="90"/>
      <c r="AM127" s="92"/>
      <c r="AN127" s="92"/>
      <c r="AO127" s="92"/>
      <c r="AP127" s="92"/>
      <c r="AQ127" s="92">
        <f t="shared" si="37"/>
        <v>0</v>
      </c>
      <c r="AR127" s="45">
        <f t="shared" si="42"/>
        <v>34</v>
      </c>
      <c r="AS127" s="113">
        <f t="shared" si="38"/>
        <v>0</v>
      </c>
      <c r="AT127" s="17"/>
      <c r="AU127" s="17"/>
    </row>
    <row r="128" ht="12.75" customHeight="1">
      <c r="A128" s="79"/>
      <c r="B128" s="94" t="s">
        <v>82</v>
      </c>
      <c r="C128" s="94">
        <v>8.0</v>
      </c>
      <c r="D128" s="115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45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2"/>
      <c r="AJ128" s="92"/>
      <c r="AK128" s="90"/>
      <c r="AL128" s="90"/>
      <c r="AM128" s="92"/>
      <c r="AN128" s="92"/>
      <c r="AO128" s="92"/>
      <c r="AP128" s="92"/>
      <c r="AQ128" s="92">
        <f t="shared" si="37"/>
        <v>0</v>
      </c>
      <c r="AR128" s="45">
        <f>34*2</f>
        <v>68</v>
      </c>
      <c r="AS128" s="113">
        <f t="shared" si="38"/>
        <v>0</v>
      </c>
      <c r="AT128" s="17"/>
      <c r="AU128" s="17"/>
    </row>
    <row r="129" ht="27.0" customHeight="1">
      <c r="A129" s="98"/>
      <c r="B129" s="109"/>
      <c r="C129" s="109"/>
      <c r="D129" s="109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8"/>
      <c r="AN129" s="98"/>
      <c r="AO129" s="98"/>
      <c r="AP129" s="98"/>
      <c r="AQ129" s="98"/>
      <c r="AR129" s="98"/>
      <c r="AS129" s="98"/>
      <c r="AT129" s="17"/>
      <c r="AU129" s="17"/>
    </row>
    <row r="130" ht="81.75" customHeight="1">
      <c r="A130" s="110" t="s">
        <v>110</v>
      </c>
      <c r="B130" s="25"/>
      <c r="C130" s="25"/>
      <c r="D130" s="26"/>
      <c r="E130" s="116" t="s">
        <v>55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6"/>
      <c r="AQ130" s="72" t="s">
        <v>56</v>
      </c>
      <c r="AR130" s="122" t="s">
        <v>57</v>
      </c>
      <c r="AS130" s="123" t="s">
        <v>58</v>
      </c>
      <c r="AT130" s="60"/>
      <c r="AU130" s="60"/>
    </row>
    <row r="131" ht="21.75" customHeight="1">
      <c r="A131" s="74" t="s">
        <v>59</v>
      </c>
      <c r="B131" s="29"/>
      <c r="C131" s="30"/>
      <c r="D131" s="76" t="s">
        <v>61</v>
      </c>
      <c r="E131" s="77" t="s">
        <v>62</v>
      </c>
      <c r="F131" s="25"/>
      <c r="G131" s="25"/>
      <c r="H131" s="26"/>
      <c r="I131" s="77" t="s">
        <v>63</v>
      </c>
      <c r="J131" s="25"/>
      <c r="K131" s="25"/>
      <c r="L131" s="26"/>
      <c r="M131" s="77" t="s">
        <v>64</v>
      </c>
      <c r="N131" s="25"/>
      <c r="O131" s="25"/>
      <c r="P131" s="26"/>
      <c r="Q131" s="77" t="s">
        <v>65</v>
      </c>
      <c r="R131" s="25"/>
      <c r="S131" s="25"/>
      <c r="T131" s="26"/>
      <c r="U131" s="77" t="s">
        <v>66</v>
      </c>
      <c r="V131" s="25"/>
      <c r="W131" s="26"/>
      <c r="X131" s="77" t="s">
        <v>67</v>
      </c>
      <c r="Y131" s="25"/>
      <c r="Z131" s="25"/>
      <c r="AA131" s="26"/>
      <c r="AB131" s="77" t="s">
        <v>68</v>
      </c>
      <c r="AC131" s="25"/>
      <c r="AD131" s="26"/>
      <c r="AE131" s="77" t="s">
        <v>69</v>
      </c>
      <c r="AF131" s="25"/>
      <c r="AG131" s="25"/>
      <c r="AH131" s="25"/>
      <c r="AI131" s="26"/>
      <c r="AJ131" s="77" t="s">
        <v>70</v>
      </c>
      <c r="AK131" s="25"/>
      <c r="AL131" s="26"/>
      <c r="AM131" s="77" t="s">
        <v>71</v>
      </c>
      <c r="AN131" s="25"/>
      <c r="AO131" s="25"/>
      <c r="AP131" s="26"/>
      <c r="AQ131" s="78"/>
      <c r="AR131" s="78"/>
      <c r="AS131" s="78"/>
      <c r="AT131" s="60"/>
      <c r="AU131" s="60"/>
    </row>
    <row r="132" ht="11.25" customHeight="1">
      <c r="A132" s="47"/>
      <c r="B132" s="48"/>
      <c r="C132" s="49"/>
      <c r="D132" s="76" t="s">
        <v>72</v>
      </c>
      <c r="E132" s="80">
        <v>1.0</v>
      </c>
      <c r="F132" s="80">
        <v>2.0</v>
      </c>
      <c r="G132" s="80">
        <v>3.0</v>
      </c>
      <c r="H132" s="80">
        <v>4.0</v>
      </c>
      <c r="I132" s="80">
        <v>5.0</v>
      </c>
      <c r="J132" s="80">
        <v>6.0</v>
      </c>
      <c r="K132" s="80">
        <v>7.0</v>
      </c>
      <c r="L132" s="80">
        <v>8.0</v>
      </c>
      <c r="M132" s="80">
        <v>9.0</v>
      </c>
      <c r="N132" s="80">
        <v>10.0</v>
      </c>
      <c r="O132" s="80">
        <v>11.0</v>
      </c>
      <c r="P132" s="80">
        <v>12.0</v>
      </c>
      <c r="Q132" s="80">
        <v>13.0</v>
      </c>
      <c r="R132" s="80">
        <v>14.0</v>
      </c>
      <c r="S132" s="80">
        <v>15.0</v>
      </c>
      <c r="T132" s="80">
        <v>16.0</v>
      </c>
      <c r="U132" s="80">
        <v>17.0</v>
      </c>
      <c r="V132" s="80">
        <v>18.0</v>
      </c>
      <c r="W132" s="80">
        <v>19.0</v>
      </c>
      <c r="X132" s="80">
        <v>20.0</v>
      </c>
      <c r="Y132" s="80">
        <v>21.0</v>
      </c>
      <c r="Z132" s="80">
        <v>22.0</v>
      </c>
      <c r="AA132" s="80">
        <v>23.0</v>
      </c>
      <c r="AB132" s="80">
        <v>24.0</v>
      </c>
      <c r="AC132" s="80">
        <v>25.0</v>
      </c>
      <c r="AD132" s="80">
        <v>26.0</v>
      </c>
      <c r="AE132" s="80">
        <v>27.0</v>
      </c>
      <c r="AF132" s="80">
        <v>28.0</v>
      </c>
      <c r="AG132" s="80">
        <v>29.0</v>
      </c>
      <c r="AH132" s="80">
        <v>30.0</v>
      </c>
      <c r="AI132" s="80">
        <v>31.0</v>
      </c>
      <c r="AJ132" s="80">
        <v>32.0</v>
      </c>
      <c r="AK132" s="80">
        <v>33.0</v>
      </c>
      <c r="AL132" s="80">
        <v>34.0</v>
      </c>
      <c r="AM132" s="80">
        <v>35.0</v>
      </c>
      <c r="AN132" s="80">
        <v>36.0</v>
      </c>
      <c r="AO132" s="80">
        <v>37.0</v>
      </c>
      <c r="AP132" s="80">
        <v>38.0</v>
      </c>
      <c r="AQ132" s="79"/>
      <c r="AR132" s="79"/>
      <c r="AS132" s="79"/>
      <c r="AT132" s="81"/>
      <c r="AU132" s="81"/>
    </row>
    <row r="133" ht="12.75" customHeight="1">
      <c r="A133" s="82" t="s">
        <v>84</v>
      </c>
      <c r="B133" s="83" t="s">
        <v>74</v>
      </c>
      <c r="C133" s="94">
        <v>9.0</v>
      </c>
      <c r="D133" s="89"/>
      <c r="E133" s="90"/>
      <c r="F133" s="90"/>
      <c r="G133" s="86" t="s">
        <v>85</v>
      </c>
      <c r="H133" s="90"/>
      <c r="I133" s="86" t="s">
        <v>86</v>
      </c>
      <c r="J133" s="90"/>
      <c r="K133" s="90"/>
      <c r="L133" s="86" t="s">
        <v>86</v>
      </c>
      <c r="M133" s="118"/>
      <c r="N133" s="86" t="s">
        <v>86</v>
      </c>
      <c r="O133" s="90"/>
      <c r="P133" s="90"/>
      <c r="Q133" s="86" t="s">
        <v>85</v>
      </c>
      <c r="R133" s="118"/>
      <c r="S133" s="86" t="s">
        <v>86</v>
      </c>
      <c r="T133" s="90"/>
      <c r="U133" s="90"/>
      <c r="V133" s="90"/>
      <c r="W133" s="90"/>
      <c r="X133" s="90"/>
      <c r="Y133" s="90"/>
      <c r="Z133" s="90"/>
      <c r="AA133" s="86" t="s">
        <v>85</v>
      </c>
      <c r="AB133" s="90"/>
      <c r="AC133" s="90"/>
      <c r="AD133" s="90"/>
      <c r="AE133" s="90"/>
      <c r="AF133" s="86" t="s">
        <v>86</v>
      </c>
      <c r="AG133" s="90"/>
      <c r="AH133" s="90"/>
      <c r="AI133" s="90"/>
      <c r="AJ133" s="90"/>
      <c r="AK133" s="86" t="s">
        <v>85</v>
      </c>
      <c r="AL133" s="90"/>
      <c r="AM133" s="92"/>
      <c r="AN133" s="92"/>
      <c r="AO133" s="92"/>
      <c r="AP133" s="92"/>
      <c r="AQ133" s="92">
        <f t="shared" ref="AQ133:AQ148" si="43">COUNTA(E133:AP133)</f>
        <v>9</v>
      </c>
      <c r="AR133" s="45">
        <f t="shared" ref="AR133:AR137" si="44">34*3</f>
        <v>102</v>
      </c>
      <c r="AS133" s="113">
        <f t="shared" ref="AS133:AS148" si="45">AQ133/AR133</f>
        <v>0.08823529412</v>
      </c>
      <c r="AT133" s="17"/>
      <c r="AU133" s="17"/>
    </row>
    <row r="134" ht="12.75" customHeight="1">
      <c r="A134" s="78"/>
      <c r="B134" s="83" t="s">
        <v>94</v>
      </c>
      <c r="C134" s="94">
        <v>9.0</v>
      </c>
      <c r="D134" s="89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86" t="s">
        <v>86</v>
      </c>
      <c r="S134" s="90"/>
      <c r="T134" s="86" t="s">
        <v>85</v>
      </c>
      <c r="U134" s="118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86" t="s">
        <v>86</v>
      </c>
      <c r="AH134" s="118"/>
      <c r="AI134" s="86" t="s">
        <v>85</v>
      </c>
      <c r="AJ134" s="90"/>
      <c r="AK134" s="90"/>
      <c r="AL134" s="90"/>
      <c r="AM134" s="92"/>
      <c r="AN134" s="92"/>
      <c r="AO134" s="92"/>
      <c r="AP134" s="92"/>
      <c r="AQ134" s="92">
        <f t="shared" si="43"/>
        <v>4</v>
      </c>
      <c r="AR134" s="45">
        <f t="shared" si="44"/>
        <v>102</v>
      </c>
      <c r="AS134" s="113">
        <f t="shared" si="45"/>
        <v>0.03921568627</v>
      </c>
      <c r="AT134" s="17"/>
      <c r="AU134" s="17"/>
    </row>
    <row r="135" ht="12.75" customHeight="1">
      <c r="A135" s="78"/>
      <c r="B135" s="83" t="s">
        <v>95</v>
      </c>
      <c r="C135" s="94">
        <v>9.0</v>
      </c>
      <c r="D135" s="115"/>
      <c r="E135" s="90"/>
      <c r="F135" s="90"/>
      <c r="G135" s="90"/>
      <c r="H135" s="86" t="s">
        <v>85</v>
      </c>
      <c r="I135" s="90"/>
      <c r="J135" s="86" t="s">
        <v>85</v>
      </c>
      <c r="K135" s="90"/>
      <c r="L135" s="90"/>
      <c r="M135" s="90"/>
      <c r="N135" s="86" t="s">
        <v>85</v>
      </c>
      <c r="O135" s="90"/>
      <c r="P135" s="90"/>
      <c r="Q135" s="90"/>
      <c r="R135" s="86" t="s">
        <v>85</v>
      </c>
      <c r="S135" s="90"/>
      <c r="T135" s="86" t="s">
        <v>85</v>
      </c>
      <c r="U135" s="90"/>
      <c r="V135" s="86" t="s">
        <v>85</v>
      </c>
      <c r="W135" s="90"/>
      <c r="X135" s="90"/>
      <c r="Y135" s="86" t="s">
        <v>85</v>
      </c>
      <c r="Z135" s="90"/>
      <c r="AA135" s="90"/>
      <c r="AB135" s="86" t="s">
        <v>85</v>
      </c>
      <c r="AC135" s="90"/>
      <c r="AD135" s="86" t="s">
        <v>85</v>
      </c>
      <c r="AE135" s="90"/>
      <c r="AF135" s="90"/>
      <c r="AG135" s="90"/>
      <c r="AH135" s="90"/>
      <c r="AI135" s="90"/>
      <c r="AJ135" s="90"/>
      <c r="AK135" s="90"/>
      <c r="AL135" s="86" t="s">
        <v>85</v>
      </c>
      <c r="AM135" s="92"/>
      <c r="AN135" s="92"/>
      <c r="AO135" s="92"/>
      <c r="AP135" s="92"/>
      <c r="AQ135" s="92">
        <f t="shared" si="43"/>
        <v>10</v>
      </c>
      <c r="AR135" s="45">
        <f t="shared" si="44"/>
        <v>102</v>
      </c>
      <c r="AS135" s="113">
        <f t="shared" si="45"/>
        <v>0.09803921569</v>
      </c>
      <c r="AT135" s="17"/>
      <c r="AU135" s="17"/>
    </row>
    <row r="136" ht="12.75" customHeight="1">
      <c r="A136" s="78"/>
      <c r="B136" s="83" t="s">
        <v>102</v>
      </c>
      <c r="C136" s="94">
        <v>9.0</v>
      </c>
      <c r="D136" s="89"/>
      <c r="E136" s="90"/>
      <c r="F136" s="90"/>
      <c r="G136" s="90"/>
      <c r="H136" s="17"/>
      <c r="I136" s="45"/>
      <c r="J136" s="90"/>
      <c r="K136" s="90"/>
      <c r="L136" s="127" t="s">
        <v>85</v>
      </c>
      <c r="M136" s="90"/>
      <c r="N136" s="90"/>
      <c r="O136" s="90"/>
      <c r="P136" s="90"/>
      <c r="Q136" s="90"/>
      <c r="R136" s="90"/>
      <c r="S136" s="90"/>
      <c r="T136" s="90"/>
      <c r="U136" s="90"/>
      <c r="V136" s="86" t="s">
        <v>85</v>
      </c>
      <c r="W136" s="90"/>
      <c r="X136" s="90"/>
      <c r="Y136" s="90"/>
      <c r="Z136" s="90"/>
      <c r="AA136" s="86" t="s">
        <v>85</v>
      </c>
      <c r="AB136" s="90"/>
      <c r="AC136" s="90"/>
      <c r="AD136" s="90"/>
      <c r="AE136" s="90"/>
      <c r="AF136" s="86" t="s">
        <v>85</v>
      </c>
      <c r="AG136" s="90"/>
      <c r="AH136" s="90"/>
      <c r="AI136" s="90"/>
      <c r="AJ136" s="90"/>
      <c r="AK136" s="91"/>
      <c r="AL136" s="86" t="s">
        <v>85</v>
      </c>
      <c r="AM136" s="92"/>
      <c r="AN136" s="92"/>
      <c r="AO136" s="92"/>
      <c r="AP136" s="92"/>
      <c r="AQ136" s="92">
        <f t="shared" si="43"/>
        <v>5</v>
      </c>
      <c r="AR136" s="45">
        <f t="shared" si="44"/>
        <v>102</v>
      </c>
      <c r="AS136" s="113">
        <f t="shared" si="45"/>
        <v>0.04901960784</v>
      </c>
      <c r="AT136" s="17"/>
      <c r="AU136" s="17"/>
    </row>
    <row r="137" ht="12.75" customHeight="1">
      <c r="A137" s="78"/>
      <c r="B137" s="83" t="s">
        <v>103</v>
      </c>
      <c r="C137" s="94">
        <v>9.0</v>
      </c>
      <c r="D137" s="89"/>
      <c r="E137" s="90"/>
      <c r="F137" s="90"/>
      <c r="G137" s="90"/>
      <c r="H137" s="90"/>
      <c r="I137" s="90"/>
      <c r="J137" s="90"/>
      <c r="K137" s="86" t="s">
        <v>85</v>
      </c>
      <c r="L137" s="91"/>
      <c r="M137" s="90"/>
      <c r="N137" s="90"/>
      <c r="O137" s="90"/>
      <c r="P137" s="90"/>
      <c r="Q137" s="86" t="s">
        <v>85</v>
      </c>
      <c r="R137" s="90"/>
      <c r="S137" s="90"/>
      <c r="T137" s="90"/>
      <c r="U137" s="90"/>
      <c r="V137" s="90"/>
      <c r="W137" s="86" t="s">
        <v>85</v>
      </c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114" t="s">
        <v>85</v>
      </c>
      <c r="AJ137" s="92"/>
      <c r="AK137" s="86" t="s">
        <v>85</v>
      </c>
      <c r="AL137" s="91"/>
      <c r="AM137" s="92"/>
      <c r="AN137" s="92"/>
      <c r="AO137" s="92"/>
      <c r="AP137" s="92"/>
      <c r="AQ137" s="92">
        <f t="shared" si="43"/>
        <v>5</v>
      </c>
      <c r="AR137" s="45">
        <f t="shared" si="44"/>
        <v>102</v>
      </c>
      <c r="AS137" s="113">
        <f t="shared" si="45"/>
        <v>0.04901960784</v>
      </c>
      <c r="AT137" s="17"/>
      <c r="AU137" s="17"/>
    </row>
    <row r="138" ht="12.75" customHeight="1">
      <c r="A138" s="78"/>
      <c r="B138" s="83" t="s">
        <v>104</v>
      </c>
      <c r="C138" s="94">
        <v>9.0</v>
      </c>
      <c r="D138" s="115"/>
      <c r="E138" s="90"/>
      <c r="F138" s="90"/>
      <c r="G138" s="90"/>
      <c r="H138" s="90"/>
      <c r="I138" s="90"/>
      <c r="J138" s="90"/>
      <c r="K138" s="86" t="s">
        <v>86</v>
      </c>
      <c r="L138" s="91"/>
      <c r="M138" s="90"/>
      <c r="N138" s="90"/>
      <c r="O138" s="90"/>
      <c r="P138" s="90"/>
      <c r="Q138" s="90"/>
      <c r="R138" s="90"/>
      <c r="S138" s="90"/>
      <c r="T138" s="90"/>
      <c r="U138" s="90"/>
      <c r="V138" s="86" t="s">
        <v>86</v>
      </c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2"/>
      <c r="AJ138" s="114" t="s">
        <v>85</v>
      </c>
      <c r="AK138" s="90"/>
      <c r="AL138" s="90"/>
      <c r="AM138" s="92"/>
      <c r="AN138" s="92"/>
      <c r="AO138" s="92"/>
      <c r="AP138" s="92"/>
      <c r="AQ138" s="92">
        <f t="shared" si="43"/>
        <v>3</v>
      </c>
      <c r="AR138" s="45">
        <f t="shared" ref="AR138:AR139" si="46">34*1</f>
        <v>34</v>
      </c>
      <c r="AS138" s="113">
        <f t="shared" si="45"/>
        <v>0.08823529412</v>
      </c>
      <c r="AT138" s="17"/>
      <c r="AU138" s="17"/>
    </row>
    <row r="139" ht="12.75" customHeight="1">
      <c r="A139" s="78"/>
      <c r="B139" s="83" t="s">
        <v>105</v>
      </c>
      <c r="C139" s="94">
        <v>9.0</v>
      </c>
      <c r="D139" s="115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86" t="s">
        <v>85</v>
      </c>
      <c r="S139" s="90"/>
      <c r="T139" s="90"/>
      <c r="U139" s="90"/>
      <c r="V139" s="90"/>
      <c r="W139" s="90"/>
      <c r="X139" s="86" t="s">
        <v>85</v>
      </c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2"/>
      <c r="AJ139" s="114" t="s">
        <v>85</v>
      </c>
      <c r="AK139" s="90"/>
      <c r="AL139" s="90"/>
      <c r="AM139" s="92"/>
      <c r="AN139" s="92"/>
      <c r="AO139" s="92"/>
      <c r="AP139" s="92"/>
      <c r="AQ139" s="92">
        <f t="shared" si="43"/>
        <v>3</v>
      </c>
      <c r="AR139" s="45">
        <f t="shared" si="46"/>
        <v>34</v>
      </c>
      <c r="AS139" s="113">
        <f t="shared" si="45"/>
        <v>0.08823529412</v>
      </c>
      <c r="AT139" s="17"/>
      <c r="AU139" s="17"/>
    </row>
    <row r="140" ht="12.75" customHeight="1">
      <c r="A140" s="78"/>
      <c r="B140" s="83" t="s">
        <v>96</v>
      </c>
      <c r="C140" s="94">
        <v>9.0</v>
      </c>
      <c r="D140" s="115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2"/>
      <c r="AJ140" s="92"/>
      <c r="AK140" s="90"/>
      <c r="AL140" s="90"/>
      <c r="AM140" s="92"/>
      <c r="AN140" s="92"/>
      <c r="AO140" s="92"/>
      <c r="AP140" s="92"/>
      <c r="AQ140" s="92">
        <f t="shared" si="43"/>
        <v>0</v>
      </c>
      <c r="AR140" s="45">
        <f>34*2</f>
        <v>68</v>
      </c>
      <c r="AS140" s="113">
        <f t="shared" si="45"/>
        <v>0</v>
      </c>
      <c r="AT140" s="17"/>
      <c r="AU140" s="17"/>
    </row>
    <row r="141" ht="12.75" customHeight="1">
      <c r="A141" s="78"/>
      <c r="B141" s="83" t="s">
        <v>111</v>
      </c>
      <c r="C141" s="94">
        <v>9.0</v>
      </c>
      <c r="D141" s="115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86" t="s">
        <v>85</v>
      </c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114" t="s">
        <v>85</v>
      </c>
      <c r="AJ141" s="92"/>
      <c r="AK141" s="90"/>
      <c r="AL141" s="90"/>
      <c r="AM141" s="92"/>
      <c r="AN141" s="92"/>
      <c r="AO141" s="92"/>
      <c r="AP141" s="92"/>
      <c r="AQ141" s="92">
        <f t="shared" si="43"/>
        <v>2</v>
      </c>
      <c r="AR141" s="45">
        <f>34*1</f>
        <v>34</v>
      </c>
      <c r="AS141" s="113">
        <f t="shared" si="45"/>
        <v>0.05882352941</v>
      </c>
      <c r="AT141" s="17"/>
      <c r="AU141" s="17"/>
    </row>
    <row r="142" ht="12.75" customHeight="1">
      <c r="A142" s="78"/>
      <c r="B142" s="83" t="s">
        <v>97</v>
      </c>
      <c r="C142" s="94">
        <v>9.0</v>
      </c>
      <c r="D142" s="115"/>
      <c r="E142" s="90"/>
      <c r="F142" s="90"/>
      <c r="G142" s="90"/>
      <c r="H142" s="90"/>
      <c r="I142" s="90"/>
      <c r="J142" s="90"/>
      <c r="K142" s="90"/>
      <c r="L142" s="86" t="s">
        <v>85</v>
      </c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86" t="s">
        <v>85</v>
      </c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86" t="s">
        <v>85</v>
      </c>
      <c r="AI142" s="92"/>
      <c r="AJ142" s="92"/>
      <c r="AK142" s="86" t="s">
        <v>85</v>
      </c>
      <c r="AL142" s="90"/>
      <c r="AM142" s="92"/>
      <c r="AN142" s="92"/>
      <c r="AO142" s="92"/>
      <c r="AP142" s="92"/>
      <c r="AQ142" s="92">
        <f t="shared" si="43"/>
        <v>4</v>
      </c>
      <c r="AR142" s="45">
        <f>34*2</f>
        <v>68</v>
      </c>
      <c r="AS142" s="113">
        <f t="shared" si="45"/>
        <v>0.05882352941</v>
      </c>
      <c r="AT142" s="17"/>
      <c r="AU142" s="17"/>
    </row>
    <row r="143" ht="12.75" customHeight="1">
      <c r="A143" s="78"/>
      <c r="B143" s="83" t="s">
        <v>106</v>
      </c>
      <c r="C143" s="94">
        <v>9.0</v>
      </c>
      <c r="D143" s="115"/>
      <c r="E143" s="90"/>
      <c r="F143" s="90"/>
      <c r="G143" s="90"/>
      <c r="H143" s="90"/>
      <c r="I143" s="90"/>
      <c r="J143" s="90"/>
      <c r="K143" s="90"/>
      <c r="L143" s="90"/>
      <c r="M143" s="90"/>
      <c r="N143" s="86" t="s">
        <v>85</v>
      </c>
      <c r="O143" s="90"/>
      <c r="P143" s="90"/>
      <c r="Q143" s="90"/>
      <c r="R143" s="90"/>
      <c r="S143" s="90"/>
      <c r="T143" s="90"/>
      <c r="U143" s="90"/>
      <c r="V143" s="90"/>
      <c r="W143" s="86" t="s">
        <v>85</v>
      </c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2"/>
      <c r="AJ143" s="114" t="s">
        <v>85</v>
      </c>
      <c r="AK143" s="90"/>
      <c r="AL143" s="90"/>
      <c r="AM143" s="92"/>
      <c r="AN143" s="92"/>
      <c r="AO143" s="92"/>
      <c r="AP143" s="92"/>
      <c r="AQ143" s="92">
        <f t="shared" si="43"/>
        <v>3</v>
      </c>
      <c r="AR143" s="45">
        <f>34*3</f>
        <v>102</v>
      </c>
      <c r="AS143" s="113">
        <f t="shared" si="45"/>
        <v>0.02941176471</v>
      </c>
      <c r="AT143" s="17"/>
      <c r="AU143" s="17"/>
    </row>
    <row r="144" ht="12.75" customHeight="1">
      <c r="A144" s="78"/>
      <c r="B144" s="94" t="s">
        <v>108</v>
      </c>
      <c r="C144" s="94">
        <v>9.0</v>
      </c>
      <c r="D144" s="115"/>
      <c r="E144" s="90"/>
      <c r="F144" s="90"/>
      <c r="G144" s="131" t="s">
        <v>85</v>
      </c>
      <c r="H144" s="90"/>
      <c r="I144" s="90"/>
      <c r="J144" s="90"/>
      <c r="K144" s="90"/>
      <c r="L144" s="86" t="s">
        <v>85</v>
      </c>
      <c r="M144" s="118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118"/>
      <c r="Y144" s="86" t="s">
        <v>85</v>
      </c>
      <c r="Z144" s="90"/>
      <c r="AA144" s="90"/>
      <c r="AB144" s="90"/>
      <c r="AC144" s="90"/>
      <c r="AD144" s="90"/>
      <c r="AE144" s="90"/>
      <c r="AF144" s="90"/>
      <c r="AG144" s="90"/>
      <c r="AH144" s="118"/>
      <c r="AI144" s="114" t="s">
        <v>85</v>
      </c>
      <c r="AJ144" s="92"/>
      <c r="AK144" s="90"/>
      <c r="AL144" s="90"/>
      <c r="AM144" s="92"/>
      <c r="AN144" s="92"/>
      <c r="AO144" s="92"/>
      <c r="AP144" s="92"/>
      <c r="AQ144" s="92">
        <f t="shared" si="43"/>
        <v>4</v>
      </c>
      <c r="AR144" s="45">
        <f t="shared" ref="AR144:AR145" si="47">34*2</f>
        <v>68</v>
      </c>
      <c r="AS144" s="113">
        <f t="shared" si="45"/>
        <v>0.05882352941</v>
      </c>
      <c r="AT144" s="17"/>
      <c r="AU144" s="17"/>
    </row>
    <row r="145" ht="12.75" customHeight="1">
      <c r="A145" s="78"/>
      <c r="B145" s="94" t="s">
        <v>98</v>
      </c>
      <c r="C145" s="94">
        <v>9.0</v>
      </c>
      <c r="D145" s="115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2"/>
      <c r="AJ145" s="92"/>
      <c r="AK145" s="90"/>
      <c r="AL145" s="90"/>
      <c r="AM145" s="92"/>
      <c r="AN145" s="92"/>
      <c r="AO145" s="92"/>
      <c r="AP145" s="92"/>
      <c r="AQ145" s="92">
        <f t="shared" si="43"/>
        <v>0</v>
      </c>
      <c r="AR145" s="45">
        <f t="shared" si="47"/>
        <v>68</v>
      </c>
      <c r="AS145" s="113">
        <f t="shared" si="45"/>
        <v>0</v>
      </c>
      <c r="AT145" s="17"/>
      <c r="AU145" s="17"/>
    </row>
    <row r="146" ht="12.75" customHeight="1">
      <c r="A146" s="78"/>
      <c r="B146" s="94" t="s">
        <v>99</v>
      </c>
      <c r="C146" s="94">
        <v>9.0</v>
      </c>
      <c r="D146" s="115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2"/>
      <c r="AJ146" s="92"/>
      <c r="AK146" s="90"/>
      <c r="AL146" s="90"/>
      <c r="AM146" s="92"/>
      <c r="AN146" s="92"/>
      <c r="AO146" s="92"/>
      <c r="AP146" s="92"/>
      <c r="AQ146" s="92">
        <f t="shared" si="43"/>
        <v>0</v>
      </c>
      <c r="AR146" s="45">
        <f t="shared" ref="AR146:AR147" si="48">34*1</f>
        <v>34</v>
      </c>
      <c r="AS146" s="113">
        <f t="shared" si="45"/>
        <v>0</v>
      </c>
      <c r="AT146" s="17"/>
      <c r="AU146" s="17"/>
    </row>
    <row r="147" ht="12.75" customHeight="1">
      <c r="A147" s="78"/>
      <c r="B147" s="94" t="s">
        <v>109</v>
      </c>
      <c r="C147" s="94">
        <v>9.0</v>
      </c>
      <c r="D147" s="115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2"/>
      <c r="AJ147" s="92"/>
      <c r="AK147" s="90"/>
      <c r="AL147" s="90"/>
      <c r="AM147" s="92"/>
      <c r="AN147" s="92"/>
      <c r="AO147" s="92"/>
      <c r="AP147" s="92"/>
      <c r="AQ147" s="92">
        <f t="shared" si="43"/>
        <v>0</v>
      </c>
      <c r="AR147" s="45">
        <f t="shared" si="48"/>
        <v>34</v>
      </c>
      <c r="AS147" s="113">
        <f t="shared" si="45"/>
        <v>0</v>
      </c>
      <c r="AT147" s="17"/>
      <c r="AU147" s="17"/>
    </row>
    <row r="148" ht="12.75" customHeight="1">
      <c r="A148" s="79"/>
      <c r="B148" s="94" t="s">
        <v>82</v>
      </c>
      <c r="C148" s="94">
        <v>9.0</v>
      </c>
      <c r="D148" s="89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45"/>
      <c r="U148" s="90"/>
      <c r="V148" s="90"/>
      <c r="W148" s="90"/>
      <c r="X148" s="90"/>
      <c r="Y148" s="90"/>
      <c r="Z148" s="90"/>
      <c r="AA148" s="90"/>
      <c r="AB148" s="90"/>
      <c r="AC148" s="90"/>
      <c r="AD148" s="45"/>
      <c r="AE148" s="90"/>
      <c r="AF148" s="90"/>
      <c r="AG148" s="90"/>
      <c r="AH148" s="90"/>
      <c r="AI148" s="92"/>
      <c r="AJ148" s="92"/>
      <c r="AK148" s="90"/>
      <c r="AL148" s="90"/>
      <c r="AM148" s="92"/>
      <c r="AN148" s="92"/>
      <c r="AO148" s="92"/>
      <c r="AP148" s="92"/>
      <c r="AQ148" s="92">
        <f t="shared" si="43"/>
        <v>0</v>
      </c>
      <c r="AR148" s="45">
        <f>34*2</f>
        <v>68</v>
      </c>
      <c r="AS148" s="113">
        <f t="shared" si="45"/>
        <v>0</v>
      </c>
      <c r="AT148" s="17"/>
      <c r="AU148" s="17"/>
    </row>
    <row r="149" ht="27.0" customHeight="1">
      <c r="A149" s="98"/>
      <c r="B149" s="109"/>
      <c r="C149" s="109"/>
      <c r="D149" s="109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8"/>
      <c r="AN149" s="98"/>
      <c r="AO149" s="98"/>
      <c r="AP149" s="98"/>
      <c r="AQ149" s="98"/>
      <c r="AR149" s="98"/>
      <c r="AS149" s="98"/>
      <c r="AT149" s="17"/>
      <c r="AU149" s="17"/>
    </row>
    <row r="150" ht="111.75" customHeight="1">
      <c r="A150" s="110" t="s">
        <v>112</v>
      </c>
      <c r="B150" s="25"/>
      <c r="C150" s="25"/>
      <c r="D150" s="26"/>
      <c r="E150" s="116" t="s">
        <v>55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6"/>
      <c r="AQ150" s="72" t="s">
        <v>56</v>
      </c>
      <c r="AR150" s="122" t="s">
        <v>57</v>
      </c>
      <c r="AS150" s="123" t="s">
        <v>58</v>
      </c>
      <c r="AT150" s="17"/>
      <c r="AU150" s="17"/>
    </row>
    <row r="151" ht="12.75" customHeight="1">
      <c r="A151" s="74" t="s">
        <v>59</v>
      </c>
      <c r="B151" s="29"/>
      <c r="C151" s="30"/>
      <c r="D151" s="76" t="s">
        <v>61</v>
      </c>
      <c r="E151" s="77" t="s">
        <v>62</v>
      </c>
      <c r="F151" s="25"/>
      <c r="G151" s="25"/>
      <c r="H151" s="26"/>
      <c r="I151" s="77" t="s">
        <v>63</v>
      </c>
      <c r="J151" s="25"/>
      <c r="K151" s="25"/>
      <c r="L151" s="26"/>
      <c r="M151" s="77" t="s">
        <v>64</v>
      </c>
      <c r="N151" s="25"/>
      <c r="O151" s="25"/>
      <c r="P151" s="26"/>
      <c r="Q151" s="77" t="s">
        <v>65</v>
      </c>
      <c r="R151" s="25"/>
      <c r="S151" s="25"/>
      <c r="T151" s="26"/>
      <c r="U151" s="77" t="s">
        <v>66</v>
      </c>
      <c r="V151" s="25"/>
      <c r="W151" s="26"/>
      <c r="X151" s="77" t="s">
        <v>67</v>
      </c>
      <c r="Y151" s="25"/>
      <c r="Z151" s="25"/>
      <c r="AA151" s="26"/>
      <c r="AB151" s="77" t="s">
        <v>68</v>
      </c>
      <c r="AC151" s="25"/>
      <c r="AD151" s="26"/>
      <c r="AE151" s="77" t="s">
        <v>69</v>
      </c>
      <c r="AF151" s="25"/>
      <c r="AG151" s="25"/>
      <c r="AH151" s="25"/>
      <c r="AI151" s="26"/>
      <c r="AJ151" s="77" t="s">
        <v>70</v>
      </c>
      <c r="AK151" s="25"/>
      <c r="AL151" s="26"/>
      <c r="AM151" s="77" t="s">
        <v>71</v>
      </c>
      <c r="AN151" s="25"/>
      <c r="AO151" s="25"/>
      <c r="AP151" s="26"/>
      <c r="AQ151" s="78"/>
      <c r="AR151" s="78"/>
      <c r="AS151" s="78"/>
      <c r="AT151" s="17"/>
      <c r="AU151" s="17"/>
    </row>
    <row r="152" ht="12.75" customHeight="1">
      <c r="A152" s="47"/>
      <c r="B152" s="48"/>
      <c r="C152" s="49"/>
      <c r="D152" s="76" t="s">
        <v>72</v>
      </c>
      <c r="E152" s="80">
        <v>1.0</v>
      </c>
      <c r="F152" s="80">
        <v>2.0</v>
      </c>
      <c r="G152" s="80">
        <v>3.0</v>
      </c>
      <c r="H152" s="80">
        <v>4.0</v>
      </c>
      <c r="I152" s="80">
        <v>5.0</v>
      </c>
      <c r="J152" s="80">
        <v>6.0</v>
      </c>
      <c r="K152" s="80">
        <v>7.0</v>
      </c>
      <c r="L152" s="80">
        <v>8.0</v>
      </c>
      <c r="M152" s="80">
        <v>9.0</v>
      </c>
      <c r="N152" s="80">
        <v>10.0</v>
      </c>
      <c r="O152" s="80">
        <v>11.0</v>
      </c>
      <c r="P152" s="80">
        <v>12.0</v>
      </c>
      <c r="Q152" s="80">
        <v>13.0</v>
      </c>
      <c r="R152" s="80">
        <v>14.0</v>
      </c>
      <c r="S152" s="80">
        <v>15.0</v>
      </c>
      <c r="T152" s="80">
        <v>16.0</v>
      </c>
      <c r="U152" s="80">
        <v>17.0</v>
      </c>
      <c r="V152" s="80">
        <v>18.0</v>
      </c>
      <c r="W152" s="80">
        <v>19.0</v>
      </c>
      <c r="X152" s="80">
        <v>20.0</v>
      </c>
      <c r="Y152" s="80">
        <v>21.0</v>
      </c>
      <c r="Z152" s="80">
        <v>22.0</v>
      </c>
      <c r="AA152" s="80">
        <v>23.0</v>
      </c>
      <c r="AB152" s="80">
        <v>24.0</v>
      </c>
      <c r="AC152" s="80">
        <v>25.0</v>
      </c>
      <c r="AD152" s="80">
        <v>26.0</v>
      </c>
      <c r="AE152" s="80">
        <v>27.0</v>
      </c>
      <c r="AF152" s="80">
        <v>28.0</v>
      </c>
      <c r="AG152" s="80">
        <v>29.0</v>
      </c>
      <c r="AH152" s="80">
        <v>30.0</v>
      </c>
      <c r="AI152" s="80">
        <v>31.0</v>
      </c>
      <c r="AJ152" s="80">
        <v>32.0</v>
      </c>
      <c r="AK152" s="80">
        <v>33.0</v>
      </c>
      <c r="AL152" s="80">
        <v>34.0</v>
      </c>
      <c r="AM152" s="80">
        <v>35.0</v>
      </c>
      <c r="AN152" s="80">
        <v>36.0</v>
      </c>
      <c r="AO152" s="80">
        <v>37.0</v>
      </c>
      <c r="AP152" s="80">
        <v>38.0</v>
      </c>
      <c r="AQ152" s="79"/>
      <c r="AR152" s="79"/>
      <c r="AS152" s="79"/>
      <c r="AT152" s="17"/>
      <c r="AU152" s="17"/>
    </row>
    <row r="153" ht="12.75" customHeight="1">
      <c r="A153" s="82" t="s">
        <v>84</v>
      </c>
      <c r="B153" s="75" t="s">
        <v>74</v>
      </c>
      <c r="C153" s="132" t="s">
        <v>113</v>
      </c>
      <c r="D153" s="89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2"/>
      <c r="AN153" s="92"/>
      <c r="AO153" s="92"/>
      <c r="AP153" s="92"/>
      <c r="AQ153" s="92">
        <f t="shared" ref="AQ153:AQ200" si="49">COUNTA(E153:AP153)</f>
        <v>0</v>
      </c>
      <c r="AR153" s="133">
        <f t="shared" ref="AR153:AR155" si="50">34*2</f>
        <v>68</v>
      </c>
      <c r="AS153" s="113">
        <f t="shared" ref="AS153:AS200" si="51">AQ153/AR153</f>
        <v>0</v>
      </c>
      <c r="AT153" s="17"/>
      <c r="AU153" s="17"/>
    </row>
    <row r="154" ht="12.75" customHeight="1">
      <c r="A154" s="78"/>
      <c r="B154" s="78"/>
      <c r="C154" s="132" t="s">
        <v>114</v>
      </c>
      <c r="D154" s="89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2"/>
      <c r="AN154" s="92"/>
      <c r="AO154" s="92"/>
      <c r="AP154" s="92"/>
      <c r="AQ154" s="92">
        <f t="shared" si="49"/>
        <v>0</v>
      </c>
      <c r="AR154" s="133">
        <f t="shared" si="50"/>
        <v>68</v>
      </c>
      <c r="AS154" s="113">
        <f t="shared" si="51"/>
        <v>0</v>
      </c>
      <c r="AT154" s="17"/>
      <c r="AU154" s="17"/>
    </row>
    <row r="155" ht="12.75" customHeight="1">
      <c r="A155" s="78"/>
      <c r="B155" s="79"/>
      <c r="C155" s="132" t="s">
        <v>115</v>
      </c>
      <c r="D155" s="89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2"/>
      <c r="AN155" s="92"/>
      <c r="AO155" s="92"/>
      <c r="AP155" s="92"/>
      <c r="AQ155" s="92">
        <f t="shared" si="49"/>
        <v>0</v>
      </c>
      <c r="AR155" s="133">
        <f t="shared" si="50"/>
        <v>68</v>
      </c>
      <c r="AS155" s="113">
        <f t="shared" si="51"/>
        <v>0</v>
      </c>
      <c r="AT155" s="17"/>
      <c r="AU155" s="17"/>
    </row>
    <row r="156" ht="12.75" customHeight="1">
      <c r="A156" s="78"/>
      <c r="B156" s="75" t="s">
        <v>94</v>
      </c>
      <c r="C156" s="132" t="s">
        <v>113</v>
      </c>
      <c r="D156" s="89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2"/>
      <c r="AN156" s="92"/>
      <c r="AO156" s="92"/>
      <c r="AP156" s="92"/>
      <c r="AQ156" s="92">
        <f t="shared" si="49"/>
        <v>0</v>
      </c>
      <c r="AR156" s="133">
        <f t="shared" ref="AR156:AR161" si="52">34*3</f>
        <v>102</v>
      </c>
      <c r="AS156" s="113">
        <f t="shared" si="51"/>
        <v>0</v>
      </c>
      <c r="AT156" s="17"/>
      <c r="AU156" s="17"/>
    </row>
    <row r="157" ht="15.0" customHeight="1">
      <c r="A157" s="78"/>
      <c r="B157" s="78"/>
      <c r="C157" s="132" t="s">
        <v>114</v>
      </c>
      <c r="D157" s="115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2"/>
      <c r="AN157" s="92"/>
      <c r="AO157" s="92"/>
      <c r="AP157" s="92"/>
      <c r="AQ157" s="92">
        <f t="shared" si="49"/>
        <v>0</v>
      </c>
      <c r="AR157" s="133">
        <f t="shared" si="52"/>
        <v>102</v>
      </c>
      <c r="AS157" s="113">
        <f t="shared" si="51"/>
        <v>0</v>
      </c>
      <c r="AT157" s="17"/>
      <c r="AU157" s="17"/>
    </row>
    <row r="158" ht="12.75" customHeight="1">
      <c r="A158" s="78"/>
      <c r="B158" s="79"/>
      <c r="C158" s="132" t="s">
        <v>115</v>
      </c>
      <c r="D158" s="89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2"/>
      <c r="AN158" s="92"/>
      <c r="AO158" s="92"/>
      <c r="AP158" s="92"/>
      <c r="AQ158" s="92">
        <f t="shared" si="49"/>
        <v>0</v>
      </c>
      <c r="AR158" s="133">
        <f t="shared" si="52"/>
        <v>102</v>
      </c>
      <c r="AS158" s="113">
        <f t="shared" si="51"/>
        <v>0</v>
      </c>
      <c r="AT158" s="17"/>
      <c r="AU158" s="17"/>
    </row>
    <row r="159" ht="12.75" customHeight="1">
      <c r="A159" s="78"/>
      <c r="B159" s="75" t="s">
        <v>95</v>
      </c>
      <c r="C159" s="132" t="s">
        <v>113</v>
      </c>
      <c r="D159" s="115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2"/>
      <c r="AN159" s="92"/>
      <c r="AO159" s="92"/>
      <c r="AP159" s="92"/>
      <c r="AQ159" s="92">
        <f t="shared" si="49"/>
        <v>0</v>
      </c>
      <c r="AR159" s="133">
        <f t="shared" si="52"/>
        <v>102</v>
      </c>
      <c r="AS159" s="113">
        <f t="shared" si="51"/>
        <v>0</v>
      </c>
      <c r="AT159" s="17"/>
      <c r="AU159" s="17"/>
    </row>
    <row r="160" ht="12.75" customHeight="1">
      <c r="A160" s="78"/>
      <c r="B160" s="78"/>
      <c r="C160" s="132" t="s">
        <v>114</v>
      </c>
      <c r="D160" s="89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2"/>
      <c r="AN160" s="92"/>
      <c r="AO160" s="92"/>
      <c r="AP160" s="92"/>
      <c r="AQ160" s="92">
        <f t="shared" si="49"/>
        <v>0</v>
      </c>
      <c r="AR160" s="133">
        <f t="shared" si="52"/>
        <v>102</v>
      </c>
      <c r="AS160" s="113">
        <f t="shared" si="51"/>
        <v>0</v>
      </c>
      <c r="AT160" s="17"/>
      <c r="AU160" s="17"/>
    </row>
    <row r="161" ht="12.75" customHeight="1">
      <c r="A161" s="78"/>
      <c r="B161" s="79"/>
      <c r="C161" s="132" t="s">
        <v>115</v>
      </c>
      <c r="D161" s="89"/>
      <c r="E161" s="90"/>
      <c r="F161" s="90"/>
      <c r="G161" s="90"/>
      <c r="H161" s="90"/>
      <c r="I161" s="45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2"/>
      <c r="AN161" s="92"/>
      <c r="AO161" s="92"/>
      <c r="AP161" s="92"/>
      <c r="AQ161" s="92">
        <f t="shared" si="49"/>
        <v>0</v>
      </c>
      <c r="AR161" s="133">
        <f t="shared" si="52"/>
        <v>102</v>
      </c>
      <c r="AS161" s="113">
        <f t="shared" si="51"/>
        <v>0</v>
      </c>
      <c r="AT161" s="17"/>
      <c r="AU161" s="17"/>
    </row>
    <row r="162" ht="14.25" customHeight="1">
      <c r="A162" s="78"/>
      <c r="B162" s="75" t="s">
        <v>116</v>
      </c>
      <c r="C162" s="132" t="s">
        <v>113</v>
      </c>
      <c r="D162" s="89"/>
      <c r="E162" s="90"/>
      <c r="F162" s="90"/>
      <c r="G162" s="90"/>
      <c r="H162" s="17"/>
      <c r="I162" s="45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2"/>
      <c r="AN162" s="92"/>
      <c r="AO162" s="92"/>
      <c r="AP162" s="92"/>
      <c r="AQ162" s="92">
        <f t="shared" si="49"/>
        <v>0</v>
      </c>
      <c r="AR162" s="133">
        <f t="shared" ref="AR162:AR170" si="53">34*2</f>
        <v>68</v>
      </c>
      <c r="AS162" s="113">
        <f t="shared" si="51"/>
        <v>0</v>
      </c>
      <c r="AT162" s="17"/>
      <c r="AU162" s="17"/>
    </row>
    <row r="163" ht="12.75" customHeight="1">
      <c r="A163" s="78"/>
      <c r="B163" s="78"/>
      <c r="C163" s="132" t="s">
        <v>114</v>
      </c>
      <c r="D163" s="129"/>
      <c r="E163" s="90"/>
      <c r="F163" s="90"/>
      <c r="G163" s="90"/>
      <c r="H163" s="45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2"/>
      <c r="AN163" s="92"/>
      <c r="AO163" s="92"/>
      <c r="AP163" s="92"/>
      <c r="AQ163" s="92">
        <f t="shared" si="49"/>
        <v>0</v>
      </c>
      <c r="AR163" s="133">
        <f t="shared" si="53"/>
        <v>68</v>
      </c>
      <c r="AS163" s="113">
        <f t="shared" si="51"/>
        <v>0</v>
      </c>
      <c r="AT163" s="17"/>
      <c r="AU163" s="17"/>
    </row>
    <row r="164" ht="12.75" customHeight="1">
      <c r="A164" s="78"/>
      <c r="B164" s="79"/>
      <c r="C164" s="132" t="s">
        <v>115</v>
      </c>
      <c r="D164" s="89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2"/>
      <c r="AJ164" s="92"/>
      <c r="AK164" s="90"/>
      <c r="AL164" s="90"/>
      <c r="AM164" s="92"/>
      <c r="AN164" s="92"/>
      <c r="AO164" s="92"/>
      <c r="AP164" s="92"/>
      <c r="AQ164" s="92">
        <f t="shared" si="49"/>
        <v>0</v>
      </c>
      <c r="AR164" s="133">
        <f t="shared" si="53"/>
        <v>68</v>
      </c>
      <c r="AS164" s="113">
        <f t="shared" si="51"/>
        <v>0</v>
      </c>
      <c r="AT164" s="17"/>
      <c r="AU164" s="17"/>
    </row>
    <row r="165" ht="12.75" customHeight="1">
      <c r="A165" s="78"/>
      <c r="B165" s="75" t="s">
        <v>103</v>
      </c>
      <c r="C165" s="132" t="s">
        <v>113</v>
      </c>
      <c r="D165" s="89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2"/>
      <c r="AJ165" s="92"/>
      <c r="AK165" s="90"/>
      <c r="AL165" s="90"/>
      <c r="AM165" s="92"/>
      <c r="AN165" s="92"/>
      <c r="AO165" s="92"/>
      <c r="AP165" s="92"/>
      <c r="AQ165" s="92">
        <f t="shared" si="49"/>
        <v>0</v>
      </c>
      <c r="AR165" s="133">
        <f t="shared" si="53"/>
        <v>68</v>
      </c>
      <c r="AS165" s="113">
        <f t="shared" si="51"/>
        <v>0</v>
      </c>
      <c r="AT165" s="17"/>
      <c r="AU165" s="17"/>
    </row>
    <row r="166" ht="12.75" customHeight="1">
      <c r="A166" s="78"/>
      <c r="B166" s="78"/>
      <c r="C166" s="132" t="s">
        <v>114</v>
      </c>
      <c r="D166" s="89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2"/>
      <c r="AJ166" s="92"/>
      <c r="AK166" s="90"/>
      <c r="AL166" s="90"/>
      <c r="AM166" s="92"/>
      <c r="AN166" s="92"/>
      <c r="AO166" s="92"/>
      <c r="AP166" s="92"/>
      <c r="AQ166" s="92">
        <f t="shared" si="49"/>
        <v>0</v>
      </c>
      <c r="AR166" s="133">
        <f t="shared" si="53"/>
        <v>68</v>
      </c>
      <c r="AS166" s="113">
        <f t="shared" si="51"/>
        <v>0</v>
      </c>
      <c r="AT166" s="17"/>
      <c r="AU166" s="17"/>
    </row>
    <row r="167" ht="12.75" customHeight="1">
      <c r="A167" s="78"/>
      <c r="B167" s="79"/>
      <c r="C167" s="132" t="s">
        <v>115</v>
      </c>
      <c r="D167" s="89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2"/>
      <c r="AJ167" s="92"/>
      <c r="AK167" s="90"/>
      <c r="AL167" s="90"/>
      <c r="AM167" s="92"/>
      <c r="AN167" s="92"/>
      <c r="AO167" s="92"/>
      <c r="AP167" s="92"/>
      <c r="AQ167" s="92">
        <f t="shared" si="49"/>
        <v>0</v>
      </c>
      <c r="AR167" s="133">
        <f t="shared" si="53"/>
        <v>68</v>
      </c>
      <c r="AS167" s="113">
        <f t="shared" si="51"/>
        <v>0</v>
      </c>
      <c r="AT167" s="17"/>
      <c r="AU167" s="17"/>
    </row>
    <row r="168" ht="12.75" customHeight="1">
      <c r="A168" s="78"/>
      <c r="B168" s="75" t="s">
        <v>104</v>
      </c>
      <c r="C168" s="132" t="s">
        <v>113</v>
      </c>
      <c r="D168" s="115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2"/>
      <c r="AJ168" s="92"/>
      <c r="AK168" s="90"/>
      <c r="AL168" s="90"/>
      <c r="AM168" s="92"/>
      <c r="AN168" s="92"/>
      <c r="AO168" s="92"/>
      <c r="AP168" s="92"/>
      <c r="AQ168" s="92">
        <f t="shared" si="49"/>
        <v>0</v>
      </c>
      <c r="AR168" s="133">
        <f t="shared" si="53"/>
        <v>68</v>
      </c>
      <c r="AS168" s="113">
        <f t="shared" si="51"/>
        <v>0</v>
      </c>
      <c r="AT168" s="17"/>
      <c r="AU168" s="17"/>
    </row>
    <row r="169" ht="12.75" customHeight="1">
      <c r="A169" s="78"/>
      <c r="B169" s="78"/>
      <c r="C169" s="132" t="s">
        <v>114</v>
      </c>
      <c r="D169" s="89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2"/>
      <c r="AJ169" s="92"/>
      <c r="AK169" s="90"/>
      <c r="AL169" s="90"/>
      <c r="AM169" s="92"/>
      <c r="AN169" s="92"/>
      <c r="AO169" s="92"/>
      <c r="AP169" s="92"/>
      <c r="AQ169" s="92">
        <f t="shared" si="49"/>
        <v>0</v>
      </c>
      <c r="AR169" s="133">
        <f t="shared" si="53"/>
        <v>68</v>
      </c>
      <c r="AS169" s="113">
        <f t="shared" si="51"/>
        <v>0</v>
      </c>
      <c r="AT169" s="17"/>
      <c r="AU169" s="17"/>
    </row>
    <row r="170" ht="12.75" customHeight="1">
      <c r="A170" s="78"/>
      <c r="B170" s="79"/>
      <c r="C170" s="132" t="s">
        <v>115</v>
      </c>
      <c r="D170" s="89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2"/>
      <c r="AJ170" s="92"/>
      <c r="AK170" s="90"/>
      <c r="AL170" s="90"/>
      <c r="AM170" s="92"/>
      <c r="AN170" s="92"/>
      <c r="AO170" s="92"/>
      <c r="AP170" s="92"/>
      <c r="AQ170" s="92">
        <f t="shared" si="49"/>
        <v>0</v>
      </c>
      <c r="AR170" s="133">
        <f t="shared" si="53"/>
        <v>68</v>
      </c>
      <c r="AS170" s="113">
        <f t="shared" si="51"/>
        <v>0</v>
      </c>
      <c r="AT170" s="17"/>
      <c r="AU170" s="17"/>
    </row>
    <row r="171" ht="12.75" customHeight="1">
      <c r="A171" s="78"/>
      <c r="B171" s="75" t="s">
        <v>105</v>
      </c>
      <c r="C171" s="132" t="s">
        <v>113</v>
      </c>
      <c r="D171" s="89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2"/>
      <c r="AJ171" s="92"/>
      <c r="AK171" s="90"/>
      <c r="AL171" s="90"/>
      <c r="AM171" s="92"/>
      <c r="AN171" s="92"/>
      <c r="AO171" s="92"/>
      <c r="AP171" s="92"/>
      <c r="AQ171" s="92">
        <f t="shared" si="49"/>
        <v>0</v>
      </c>
      <c r="AR171" s="133">
        <f t="shared" ref="AR171:AR173" si="54">34*1</f>
        <v>34</v>
      </c>
      <c r="AS171" s="113">
        <f t="shared" si="51"/>
        <v>0</v>
      </c>
      <c r="AT171" s="17"/>
      <c r="AU171" s="17"/>
    </row>
    <row r="172" ht="12.75" customHeight="1">
      <c r="A172" s="78"/>
      <c r="B172" s="78"/>
      <c r="C172" s="132" t="s">
        <v>114</v>
      </c>
      <c r="D172" s="89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2"/>
      <c r="AJ172" s="92"/>
      <c r="AK172" s="90"/>
      <c r="AL172" s="90"/>
      <c r="AM172" s="92"/>
      <c r="AN172" s="92"/>
      <c r="AO172" s="92"/>
      <c r="AP172" s="92"/>
      <c r="AQ172" s="92">
        <f t="shared" si="49"/>
        <v>0</v>
      </c>
      <c r="AR172" s="133">
        <f t="shared" si="54"/>
        <v>34</v>
      </c>
      <c r="AS172" s="113">
        <f t="shared" si="51"/>
        <v>0</v>
      </c>
      <c r="AT172" s="17"/>
      <c r="AU172" s="17"/>
    </row>
    <row r="173" ht="12.75" customHeight="1">
      <c r="A173" s="78"/>
      <c r="B173" s="93"/>
      <c r="C173" s="132" t="s">
        <v>115</v>
      </c>
      <c r="D173" s="89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2"/>
      <c r="AJ173" s="92"/>
      <c r="AK173" s="90"/>
      <c r="AL173" s="90"/>
      <c r="AM173" s="92"/>
      <c r="AN173" s="92"/>
      <c r="AO173" s="92"/>
      <c r="AP173" s="92"/>
      <c r="AQ173" s="92">
        <f t="shared" si="49"/>
        <v>0</v>
      </c>
      <c r="AR173" s="133">
        <f t="shared" si="54"/>
        <v>34</v>
      </c>
      <c r="AS173" s="113">
        <f t="shared" si="51"/>
        <v>0</v>
      </c>
      <c r="AT173" s="17"/>
      <c r="AU173" s="17"/>
    </row>
    <row r="174" ht="12.75" customHeight="1">
      <c r="A174" s="78"/>
      <c r="B174" s="75" t="s">
        <v>106</v>
      </c>
      <c r="C174" s="132" t="s">
        <v>113</v>
      </c>
      <c r="D174" s="89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2"/>
      <c r="AJ174" s="92"/>
      <c r="AK174" s="90"/>
      <c r="AL174" s="90"/>
      <c r="AM174" s="92"/>
      <c r="AN174" s="92"/>
      <c r="AO174" s="92"/>
      <c r="AP174" s="92"/>
      <c r="AQ174" s="92">
        <f t="shared" si="49"/>
        <v>0</v>
      </c>
      <c r="AR174" s="133">
        <f t="shared" ref="AR174:AR176" si="55">34*2</f>
        <v>68</v>
      </c>
      <c r="AS174" s="113">
        <f t="shared" si="51"/>
        <v>0</v>
      </c>
      <c r="AT174" s="17"/>
      <c r="AU174" s="17"/>
    </row>
    <row r="175" ht="12.75" customHeight="1">
      <c r="A175" s="78"/>
      <c r="B175" s="78"/>
      <c r="C175" s="132" t="s">
        <v>114</v>
      </c>
      <c r="D175" s="89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2"/>
      <c r="AJ175" s="92"/>
      <c r="AK175" s="90"/>
      <c r="AL175" s="90"/>
      <c r="AM175" s="92"/>
      <c r="AN175" s="92"/>
      <c r="AO175" s="92"/>
      <c r="AP175" s="92"/>
      <c r="AQ175" s="92">
        <f t="shared" si="49"/>
        <v>0</v>
      </c>
      <c r="AR175" s="133">
        <f t="shared" si="55"/>
        <v>68</v>
      </c>
      <c r="AS175" s="113">
        <f t="shared" si="51"/>
        <v>0</v>
      </c>
      <c r="AT175" s="17"/>
      <c r="AU175" s="17"/>
    </row>
    <row r="176" ht="12.75" customHeight="1">
      <c r="A176" s="78"/>
      <c r="B176" s="79"/>
      <c r="C176" s="132" t="s">
        <v>115</v>
      </c>
      <c r="D176" s="89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2"/>
      <c r="AJ176" s="92"/>
      <c r="AK176" s="90"/>
      <c r="AL176" s="90"/>
      <c r="AM176" s="92"/>
      <c r="AN176" s="92"/>
      <c r="AO176" s="92"/>
      <c r="AP176" s="92"/>
      <c r="AQ176" s="92">
        <f t="shared" si="49"/>
        <v>0</v>
      </c>
      <c r="AR176" s="133">
        <f t="shared" si="55"/>
        <v>68</v>
      </c>
      <c r="AS176" s="113">
        <f t="shared" si="51"/>
        <v>0</v>
      </c>
      <c r="AT176" s="17"/>
      <c r="AU176" s="17"/>
    </row>
    <row r="177" ht="12.75" customHeight="1">
      <c r="A177" s="78"/>
      <c r="B177" s="75" t="s">
        <v>108</v>
      </c>
      <c r="C177" s="132" t="s">
        <v>113</v>
      </c>
      <c r="D177" s="89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2"/>
      <c r="AJ177" s="92"/>
      <c r="AK177" s="90"/>
      <c r="AL177" s="90"/>
      <c r="AM177" s="92"/>
      <c r="AN177" s="92"/>
      <c r="AO177" s="92"/>
      <c r="AP177" s="92"/>
      <c r="AQ177" s="92">
        <f t="shared" si="49"/>
        <v>0</v>
      </c>
      <c r="AR177" s="133">
        <f t="shared" ref="AR177:AR182" si="56">34*1</f>
        <v>34</v>
      </c>
      <c r="AS177" s="113">
        <f t="shared" si="51"/>
        <v>0</v>
      </c>
      <c r="AT177" s="17"/>
      <c r="AU177" s="17"/>
    </row>
    <row r="178" ht="12.75" customHeight="1">
      <c r="A178" s="78"/>
      <c r="B178" s="78"/>
      <c r="C178" s="132" t="s">
        <v>114</v>
      </c>
      <c r="D178" s="89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2"/>
      <c r="AJ178" s="92"/>
      <c r="AK178" s="90"/>
      <c r="AL178" s="90"/>
      <c r="AM178" s="92"/>
      <c r="AN178" s="92"/>
      <c r="AO178" s="92"/>
      <c r="AP178" s="92"/>
      <c r="AQ178" s="92">
        <f t="shared" si="49"/>
        <v>0</v>
      </c>
      <c r="AR178" s="133">
        <f t="shared" si="56"/>
        <v>34</v>
      </c>
      <c r="AS178" s="113">
        <f t="shared" si="51"/>
        <v>0</v>
      </c>
      <c r="AT178" s="17"/>
      <c r="AU178" s="17"/>
    </row>
    <row r="179" ht="12.75" customHeight="1">
      <c r="A179" s="78"/>
      <c r="B179" s="79"/>
      <c r="C179" s="132" t="s">
        <v>115</v>
      </c>
      <c r="D179" s="89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2"/>
      <c r="AJ179" s="92"/>
      <c r="AK179" s="90"/>
      <c r="AL179" s="90"/>
      <c r="AM179" s="92"/>
      <c r="AN179" s="92"/>
      <c r="AO179" s="92"/>
      <c r="AP179" s="92"/>
      <c r="AQ179" s="92">
        <f t="shared" si="49"/>
        <v>0</v>
      </c>
      <c r="AR179" s="133">
        <f t="shared" si="56"/>
        <v>34</v>
      </c>
      <c r="AS179" s="113">
        <f t="shared" si="51"/>
        <v>0</v>
      </c>
      <c r="AT179" s="17"/>
      <c r="AU179" s="17"/>
    </row>
    <row r="180" ht="12.75" customHeight="1">
      <c r="A180" s="78"/>
      <c r="B180" s="75" t="s">
        <v>98</v>
      </c>
      <c r="C180" s="132" t="s">
        <v>113</v>
      </c>
      <c r="D180" s="89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2"/>
      <c r="AJ180" s="92"/>
      <c r="AK180" s="90"/>
      <c r="AL180" s="90"/>
      <c r="AM180" s="92"/>
      <c r="AN180" s="92"/>
      <c r="AO180" s="92"/>
      <c r="AP180" s="92"/>
      <c r="AQ180" s="92">
        <f t="shared" si="49"/>
        <v>0</v>
      </c>
      <c r="AR180" s="133">
        <f t="shared" si="56"/>
        <v>34</v>
      </c>
      <c r="AS180" s="113">
        <f t="shared" si="51"/>
        <v>0</v>
      </c>
      <c r="AT180" s="17"/>
      <c r="AU180" s="17"/>
    </row>
    <row r="181" ht="12.75" customHeight="1">
      <c r="A181" s="78"/>
      <c r="B181" s="78"/>
      <c r="C181" s="132" t="s">
        <v>114</v>
      </c>
      <c r="D181" s="89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2"/>
      <c r="AJ181" s="92"/>
      <c r="AK181" s="90"/>
      <c r="AL181" s="90"/>
      <c r="AM181" s="92"/>
      <c r="AN181" s="92"/>
      <c r="AO181" s="92"/>
      <c r="AP181" s="92"/>
      <c r="AQ181" s="92">
        <f t="shared" si="49"/>
        <v>0</v>
      </c>
      <c r="AR181" s="133">
        <f t="shared" si="56"/>
        <v>34</v>
      </c>
      <c r="AS181" s="113">
        <f t="shared" si="51"/>
        <v>0</v>
      </c>
      <c r="AT181" s="17"/>
      <c r="AU181" s="17"/>
    </row>
    <row r="182" ht="12.75" customHeight="1">
      <c r="A182" s="78"/>
      <c r="B182" s="79"/>
      <c r="C182" s="132" t="s">
        <v>115</v>
      </c>
      <c r="D182" s="89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2"/>
      <c r="AJ182" s="92"/>
      <c r="AK182" s="90"/>
      <c r="AL182" s="90"/>
      <c r="AM182" s="92"/>
      <c r="AN182" s="92"/>
      <c r="AO182" s="92"/>
      <c r="AP182" s="92"/>
      <c r="AQ182" s="92">
        <f t="shared" si="49"/>
        <v>0</v>
      </c>
      <c r="AR182" s="133">
        <f t="shared" si="56"/>
        <v>34</v>
      </c>
      <c r="AS182" s="113">
        <f t="shared" si="51"/>
        <v>0</v>
      </c>
      <c r="AT182" s="17"/>
      <c r="AU182" s="17"/>
    </row>
    <row r="183" ht="12.75" customHeight="1">
      <c r="A183" s="78"/>
      <c r="B183" s="75" t="s">
        <v>96</v>
      </c>
      <c r="C183" s="132" t="s">
        <v>113</v>
      </c>
      <c r="D183" s="89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2"/>
      <c r="AJ183" s="92"/>
      <c r="AK183" s="90"/>
      <c r="AL183" s="90"/>
      <c r="AM183" s="92"/>
      <c r="AN183" s="92"/>
      <c r="AO183" s="92"/>
      <c r="AP183" s="92"/>
      <c r="AQ183" s="92">
        <f t="shared" si="49"/>
        <v>0</v>
      </c>
      <c r="AR183" s="133">
        <f t="shared" ref="AR183:AR185" si="57">34*2</f>
        <v>68</v>
      </c>
      <c r="AS183" s="113">
        <f t="shared" si="51"/>
        <v>0</v>
      </c>
      <c r="AT183" s="17"/>
      <c r="AU183" s="17"/>
    </row>
    <row r="184" ht="12.75" customHeight="1">
      <c r="A184" s="78"/>
      <c r="B184" s="78"/>
      <c r="C184" s="132" t="s">
        <v>114</v>
      </c>
      <c r="D184" s="89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2"/>
      <c r="AJ184" s="92"/>
      <c r="AK184" s="90"/>
      <c r="AL184" s="90"/>
      <c r="AM184" s="92"/>
      <c r="AN184" s="92"/>
      <c r="AO184" s="92"/>
      <c r="AP184" s="92"/>
      <c r="AQ184" s="92">
        <f t="shared" si="49"/>
        <v>0</v>
      </c>
      <c r="AR184" s="133">
        <f t="shared" si="57"/>
        <v>68</v>
      </c>
      <c r="AS184" s="113">
        <f t="shared" si="51"/>
        <v>0</v>
      </c>
      <c r="AT184" s="17"/>
      <c r="AU184" s="17"/>
    </row>
    <row r="185" ht="12.75" customHeight="1">
      <c r="A185" s="78"/>
      <c r="B185" s="79"/>
      <c r="C185" s="132" t="s">
        <v>115</v>
      </c>
      <c r="D185" s="89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2"/>
      <c r="AJ185" s="92"/>
      <c r="AK185" s="90"/>
      <c r="AL185" s="90"/>
      <c r="AM185" s="92"/>
      <c r="AN185" s="92"/>
      <c r="AO185" s="92"/>
      <c r="AP185" s="92"/>
      <c r="AQ185" s="92">
        <f t="shared" si="49"/>
        <v>0</v>
      </c>
      <c r="AR185" s="133">
        <f t="shared" si="57"/>
        <v>68</v>
      </c>
      <c r="AS185" s="113">
        <f t="shared" si="51"/>
        <v>0</v>
      </c>
      <c r="AT185" s="17"/>
      <c r="AU185" s="17"/>
    </row>
    <row r="186" ht="12.75" customHeight="1">
      <c r="A186" s="78"/>
      <c r="B186" s="75" t="s">
        <v>111</v>
      </c>
      <c r="C186" s="132" t="s">
        <v>113</v>
      </c>
      <c r="D186" s="89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1"/>
      <c r="AI186" s="117"/>
      <c r="AJ186" s="92"/>
      <c r="AK186" s="90"/>
      <c r="AL186" s="90"/>
      <c r="AM186" s="92"/>
      <c r="AN186" s="92"/>
      <c r="AO186" s="92"/>
      <c r="AP186" s="92"/>
      <c r="AQ186" s="92">
        <f t="shared" si="49"/>
        <v>0</v>
      </c>
      <c r="AR186" s="133">
        <f t="shared" ref="AR186:AR188" si="58">34*4</f>
        <v>136</v>
      </c>
      <c r="AS186" s="113">
        <f t="shared" si="51"/>
        <v>0</v>
      </c>
      <c r="AT186" s="17"/>
      <c r="AU186" s="17"/>
    </row>
    <row r="187" ht="12.75" customHeight="1">
      <c r="A187" s="78"/>
      <c r="B187" s="78"/>
      <c r="C187" s="132" t="s">
        <v>114</v>
      </c>
      <c r="D187" s="89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2"/>
      <c r="AJ187" s="92"/>
      <c r="AK187" s="90"/>
      <c r="AL187" s="90"/>
      <c r="AM187" s="92"/>
      <c r="AN187" s="92"/>
      <c r="AO187" s="92"/>
      <c r="AP187" s="92"/>
      <c r="AQ187" s="92">
        <f t="shared" si="49"/>
        <v>0</v>
      </c>
      <c r="AR187" s="133">
        <f t="shared" si="58"/>
        <v>136</v>
      </c>
      <c r="AS187" s="113">
        <f t="shared" si="51"/>
        <v>0</v>
      </c>
      <c r="AT187" s="17"/>
      <c r="AU187" s="17"/>
    </row>
    <row r="188" ht="12.75" customHeight="1">
      <c r="A188" s="78"/>
      <c r="B188" s="79"/>
      <c r="C188" s="132" t="s">
        <v>115</v>
      </c>
      <c r="D188" s="89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2"/>
      <c r="AJ188" s="92"/>
      <c r="AK188" s="90"/>
      <c r="AL188" s="90"/>
      <c r="AM188" s="92"/>
      <c r="AN188" s="92"/>
      <c r="AO188" s="92"/>
      <c r="AP188" s="92"/>
      <c r="AQ188" s="92">
        <f t="shared" si="49"/>
        <v>0</v>
      </c>
      <c r="AR188" s="133">
        <f t="shared" si="58"/>
        <v>136</v>
      </c>
      <c r="AS188" s="113">
        <f t="shared" si="51"/>
        <v>0</v>
      </c>
      <c r="AT188" s="17"/>
      <c r="AU188" s="17"/>
    </row>
    <row r="189" ht="12.75" customHeight="1">
      <c r="A189" s="78"/>
      <c r="B189" s="75" t="s">
        <v>97</v>
      </c>
      <c r="C189" s="132" t="s">
        <v>113</v>
      </c>
      <c r="D189" s="89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1"/>
      <c r="AI189" s="92"/>
      <c r="AJ189" s="92"/>
      <c r="AK189" s="90"/>
      <c r="AL189" s="90"/>
      <c r="AM189" s="92"/>
      <c r="AN189" s="92"/>
      <c r="AO189" s="92"/>
      <c r="AP189" s="92"/>
      <c r="AQ189" s="92">
        <f t="shared" si="49"/>
        <v>0</v>
      </c>
      <c r="AR189" s="133">
        <f t="shared" ref="AR189:AR194" si="59">34*1</f>
        <v>34</v>
      </c>
      <c r="AS189" s="113">
        <f t="shared" si="51"/>
        <v>0</v>
      </c>
      <c r="AT189" s="17"/>
      <c r="AU189" s="17"/>
    </row>
    <row r="190" ht="12.75" customHeight="1">
      <c r="A190" s="78"/>
      <c r="B190" s="78"/>
      <c r="C190" s="132" t="s">
        <v>114</v>
      </c>
      <c r="D190" s="89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2"/>
      <c r="AJ190" s="92"/>
      <c r="AK190" s="90"/>
      <c r="AL190" s="90"/>
      <c r="AM190" s="92"/>
      <c r="AN190" s="92"/>
      <c r="AO190" s="92"/>
      <c r="AP190" s="92"/>
      <c r="AQ190" s="92">
        <f t="shared" si="49"/>
        <v>0</v>
      </c>
      <c r="AR190" s="133">
        <f t="shared" si="59"/>
        <v>34</v>
      </c>
      <c r="AS190" s="113">
        <f t="shared" si="51"/>
        <v>0</v>
      </c>
      <c r="AT190" s="17"/>
      <c r="AU190" s="17"/>
    </row>
    <row r="191" ht="12.75" customHeight="1">
      <c r="A191" s="78"/>
      <c r="B191" s="79"/>
      <c r="C191" s="132" t="s">
        <v>115</v>
      </c>
      <c r="D191" s="89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2"/>
      <c r="AJ191" s="92"/>
      <c r="AK191" s="90"/>
      <c r="AL191" s="90"/>
      <c r="AM191" s="92"/>
      <c r="AN191" s="92"/>
      <c r="AO191" s="92"/>
      <c r="AP191" s="92"/>
      <c r="AQ191" s="92">
        <f t="shared" si="49"/>
        <v>0</v>
      </c>
      <c r="AR191" s="133">
        <f t="shared" si="59"/>
        <v>34</v>
      </c>
      <c r="AS191" s="113">
        <f t="shared" si="51"/>
        <v>0</v>
      </c>
      <c r="AT191" s="17"/>
      <c r="AU191" s="17"/>
    </row>
    <row r="192" ht="12.75" customHeight="1">
      <c r="A192" s="78"/>
      <c r="B192" s="75" t="s">
        <v>109</v>
      </c>
      <c r="C192" s="132" t="s">
        <v>113</v>
      </c>
      <c r="D192" s="89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2"/>
      <c r="AJ192" s="92"/>
      <c r="AK192" s="90"/>
      <c r="AL192" s="90"/>
      <c r="AM192" s="92"/>
      <c r="AN192" s="92"/>
      <c r="AO192" s="92"/>
      <c r="AP192" s="92"/>
      <c r="AQ192" s="92">
        <f t="shared" si="49"/>
        <v>0</v>
      </c>
      <c r="AR192" s="133">
        <f t="shared" si="59"/>
        <v>34</v>
      </c>
      <c r="AS192" s="113">
        <f t="shared" si="51"/>
        <v>0</v>
      </c>
      <c r="AT192" s="17"/>
      <c r="AU192" s="17"/>
    </row>
    <row r="193" ht="12.75" customHeight="1">
      <c r="A193" s="78"/>
      <c r="B193" s="78"/>
      <c r="C193" s="132" t="s">
        <v>114</v>
      </c>
      <c r="D193" s="89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2"/>
      <c r="AJ193" s="92"/>
      <c r="AK193" s="90"/>
      <c r="AL193" s="90"/>
      <c r="AM193" s="92"/>
      <c r="AN193" s="92"/>
      <c r="AO193" s="92"/>
      <c r="AP193" s="92"/>
      <c r="AQ193" s="92">
        <f t="shared" si="49"/>
        <v>0</v>
      </c>
      <c r="AR193" s="133">
        <f t="shared" si="59"/>
        <v>34</v>
      </c>
      <c r="AS193" s="113">
        <f t="shared" si="51"/>
        <v>0</v>
      </c>
      <c r="AT193" s="17"/>
      <c r="AU193" s="17"/>
    </row>
    <row r="194" ht="12.75" customHeight="1">
      <c r="A194" s="78"/>
      <c r="B194" s="79"/>
      <c r="C194" s="132" t="s">
        <v>115</v>
      </c>
      <c r="D194" s="89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2"/>
      <c r="AJ194" s="92"/>
      <c r="AK194" s="90"/>
      <c r="AL194" s="90"/>
      <c r="AM194" s="92"/>
      <c r="AN194" s="92"/>
      <c r="AO194" s="92"/>
      <c r="AP194" s="92"/>
      <c r="AQ194" s="92">
        <f t="shared" si="49"/>
        <v>0</v>
      </c>
      <c r="AR194" s="133">
        <f t="shared" si="59"/>
        <v>34</v>
      </c>
      <c r="AS194" s="113">
        <f t="shared" si="51"/>
        <v>0</v>
      </c>
      <c r="AT194" s="17"/>
      <c r="AU194" s="17"/>
    </row>
    <row r="195" ht="12.75" customHeight="1">
      <c r="A195" s="78"/>
      <c r="B195" s="75" t="s">
        <v>82</v>
      </c>
      <c r="C195" s="132" t="s">
        <v>113</v>
      </c>
      <c r="D195" s="89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2"/>
      <c r="AJ195" s="92"/>
      <c r="AK195" s="90"/>
      <c r="AL195" s="90"/>
      <c r="AM195" s="92"/>
      <c r="AN195" s="92"/>
      <c r="AO195" s="92"/>
      <c r="AP195" s="92"/>
      <c r="AQ195" s="92">
        <f t="shared" si="49"/>
        <v>0</v>
      </c>
      <c r="AR195" s="133">
        <f t="shared" ref="AR195:AR197" si="60">34*2</f>
        <v>68</v>
      </c>
      <c r="AS195" s="113">
        <f t="shared" si="51"/>
        <v>0</v>
      </c>
      <c r="AT195" s="17"/>
      <c r="AU195" s="17"/>
    </row>
    <row r="196" ht="12.75" customHeight="1">
      <c r="A196" s="78"/>
      <c r="B196" s="78"/>
      <c r="C196" s="132" t="s">
        <v>114</v>
      </c>
      <c r="D196" s="89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2"/>
      <c r="AJ196" s="92"/>
      <c r="AK196" s="90"/>
      <c r="AL196" s="90"/>
      <c r="AM196" s="92"/>
      <c r="AN196" s="92"/>
      <c r="AO196" s="92"/>
      <c r="AP196" s="92"/>
      <c r="AQ196" s="92">
        <f t="shared" si="49"/>
        <v>0</v>
      </c>
      <c r="AR196" s="133">
        <f t="shared" si="60"/>
        <v>68</v>
      </c>
      <c r="AS196" s="113">
        <f t="shared" si="51"/>
        <v>0</v>
      </c>
      <c r="AT196" s="17"/>
      <c r="AU196" s="17"/>
    </row>
    <row r="197" ht="12.75" customHeight="1">
      <c r="A197" s="78"/>
      <c r="B197" s="79"/>
      <c r="C197" s="132" t="s">
        <v>115</v>
      </c>
      <c r="D197" s="89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2"/>
      <c r="AJ197" s="92"/>
      <c r="AK197" s="90"/>
      <c r="AL197" s="90"/>
      <c r="AM197" s="92"/>
      <c r="AN197" s="92"/>
      <c r="AO197" s="92"/>
      <c r="AP197" s="92"/>
      <c r="AQ197" s="92">
        <f t="shared" si="49"/>
        <v>0</v>
      </c>
      <c r="AR197" s="133">
        <f t="shared" si="60"/>
        <v>68</v>
      </c>
      <c r="AS197" s="113">
        <f t="shared" si="51"/>
        <v>0</v>
      </c>
      <c r="AT197" s="17"/>
      <c r="AU197" s="17"/>
    </row>
    <row r="198" ht="14.25" customHeight="1">
      <c r="A198" s="78"/>
      <c r="B198" s="75" t="s">
        <v>117</v>
      </c>
      <c r="C198" s="132" t="s">
        <v>113</v>
      </c>
      <c r="D198" s="89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2"/>
      <c r="AJ198" s="92"/>
      <c r="AK198" s="90"/>
      <c r="AL198" s="90"/>
      <c r="AM198" s="92"/>
      <c r="AN198" s="92"/>
      <c r="AO198" s="92"/>
      <c r="AP198" s="92"/>
      <c r="AQ198" s="92">
        <f t="shared" si="49"/>
        <v>0</v>
      </c>
      <c r="AR198" s="133">
        <f t="shared" ref="AR198:AR200" si="61">34*1</f>
        <v>34</v>
      </c>
      <c r="AS198" s="113">
        <f t="shared" si="51"/>
        <v>0</v>
      </c>
      <c r="AT198" s="17"/>
      <c r="AU198" s="17"/>
    </row>
    <row r="199" ht="12.75" customHeight="1">
      <c r="A199" s="78"/>
      <c r="B199" s="78"/>
      <c r="C199" s="132" t="s">
        <v>114</v>
      </c>
      <c r="D199" s="89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2"/>
      <c r="AJ199" s="92"/>
      <c r="AK199" s="90"/>
      <c r="AL199" s="90"/>
      <c r="AM199" s="92"/>
      <c r="AN199" s="92"/>
      <c r="AO199" s="92"/>
      <c r="AP199" s="92"/>
      <c r="AQ199" s="92">
        <f t="shared" si="49"/>
        <v>0</v>
      </c>
      <c r="AR199" s="133">
        <f t="shared" si="61"/>
        <v>34</v>
      </c>
      <c r="AS199" s="113">
        <f t="shared" si="51"/>
        <v>0</v>
      </c>
      <c r="AT199" s="17"/>
      <c r="AU199" s="17"/>
    </row>
    <row r="200" ht="12.75" customHeight="1">
      <c r="A200" s="79"/>
      <c r="B200" s="79"/>
      <c r="C200" s="132" t="s">
        <v>115</v>
      </c>
      <c r="D200" s="89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2"/>
      <c r="AJ200" s="92"/>
      <c r="AK200" s="90"/>
      <c r="AL200" s="90"/>
      <c r="AM200" s="92"/>
      <c r="AN200" s="92"/>
      <c r="AO200" s="92"/>
      <c r="AP200" s="92"/>
      <c r="AQ200" s="92">
        <f t="shared" si="49"/>
        <v>0</v>
      </c>
      <c r="AR200" s="133">
        <f t="shared" si="61"/>
        <v>34</v>
      </c>
      <c r="AS200" s="113">
        <f t="shared" si="51"/>
        <v>0</v>
      </c>
      <c r="AT200" s="17"/>
      <c r="AU200" s="17"/>
    </row>
    <row r="201" ht="23.25" customHeight="1">
      <c r="A201" s="98"/>
      <c r="B201" s="109"/>
      <c r="C201" s="109"/>
      <c r="D201" s="109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8"/>
      <c r="AN201" s="98"/>
      <c r="AO201" s="98"/>
      <c r="AP201" s="98"/>
      <c r="AQ201" s="98"/>
      <c r="AR201" s="98"/>
      <c r="AS201" s="98"/>
      <c r="AT201" s="17"/>
      <c r="AU201" s="17"/>
    </row>
    <row r="202" ht="124.5" customHeight="1">
      <c r="A202" s="110" t="s">
        <v>118</v>
      </c>
      <c r="B202" s="25"/>
      <c r="C202" s="25"/>
      <c r="D202" s="26"/>
      <c r="E202" s="116" t="s">
        <v>55</v>
      </c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6"/>
      <c r="AQ202" s="122" t="s">
        <v>56</v>
      </c>
      <c r="AR202" s="122" t="s">
        <v>57</v>
      </c>
      <c r="AS202" s="123" t="s">
        <v>58</v>
      </c>
      <c r="AT202" s="17"/>
      <c r="AU202" s="17"/>
    </row>
    <row r="203">
      <c r="A203" s="74" t="s">
        <v>59</v>
      </c>
      <c r="B203" s="29"/>
      <c r="C203" s="30"/>
      <c r="D203" s="76" t="s">
        <v>61</v>
      </c>
      <c r="E203" s="77" t="s">
        <v>62</v>
      </c>
      <c r="F203" s="25"/>
      <c r="G203" s="25"/>
      <c r="H203" s="26"/>
      <c r="I203" s="77" t="s">
        <v>63</v>
      </c>
      <c r="J203" s="25"/>
      <c r="K203" s="25"/>
      <c r="L203" s="26"/>
      <c r="M203" s="77" t="s">
        <v>64</v>
      </c>
      <c r="N203" s="25"/>
      <c r="O203" s="25"/>
      <c r="P203" s="26"/>
      <c r="Q203" s="77" t="s">
        <v>65</v>
      </c>
      <c r="R203" s="25"/>
      <c r="S203" s="25"/>
      <c r="T203" s="26"/>
      <c r="U203" s="77" t="s">
        <v>66</v>
      </c>
      <c r="V203" s="25"/>
      <c r="W203" s="26"/>
      <c r="X203" s="77" t="s">
        <v>67</v>
      </c>
      <c r="Y203" s="25"/>
      <c r="Z203" s="25"/>
      <c r="AA203" s="26"/>
      <c r="AB203" s="77" t="s">
        <v>68</v>
      </c>
      <c r="AC203" s="25"/>
      <c r="AD203" s="26"/>
      <c r="AE203" s="77" t="s">
        <v>69</v>
      </c>
      <c r="AF203" s="25"/>
      <c r="AG203" s="25"/>
      <c r="AH203" s="25"/>
      <c r="AI203" s="26"/>
      <c r="AJ203" s="77" t="s">
        <v>70</v>
      </c>
      <c r="AK203" s="25"/>
      <c r="AL203" s="26"/>
      <c r="AM203" s="77" t="s">
        <v>71</v>
      </c>
      <c r="AN203" s="25"/>
      <c r="AO203" s="25"/>
      <c r="AP203" s="26"/>
      <c r="AQ203" s="78"/>
      <c r="AR203" s="78"/>
      <c r="AS203" s="78"/>
      <c r="AT203" s="17"/>
      <c r="AU203" s="17"/>
    </row>
    <row r="204" ht="12.75" customHeight="1">
      <c r="A204" s="47"/>
      <c r="B204" s="48"/>
      <c r="C204" s="49"/>
      <c r="D204" s="76" t="s">
        <v>72</v>
      </c>
      <c r="E204" s="80">
        <v>1.0</v>
      </c>
      <c r="F204" s="80">
        <v>2.0</v>
      </c>
      <c r="G204" s="80">
        <v>3.0</v>
      </c>
      <c r="H204" s="80">
        <v>4.0</v>
      </c>
      <c r="I204" s="80">
        <v>5.0</v>
      </c>
      <c r="J204" s="80">
        <v>6.0</v>
      </c>
      <c r="K204" s="80">
        <v>7.0</v>
      </c>
      <c r="L204" s="80">
        <v>8.0</v>
      </c>
      <c r="M204" s="80">
        <v>9.0</v>
      </c>
      <c r="N204" s="80">
        <v>10.0</v>
      </c>
      <c r="O204" s="80">
        <v>11.0</v>
      </c>
      <c r="P204" s="80">
        <v>12.0</v>
      </c>
      <c r="Q204" s="80">
        <v>13.0</v>
      </c>
      <c r="R204" s="80">
        <v>14.0</v>
      </c>
      <c r="S204" s="80">
        <v>15.0</v>
      </c>
      <c r="T204" s="80">
        <v>16.0</v>
      </c>
      <c r="U204" s="80">
        <v>17.0</v>
      </c>
      <c r="V204" s="80">
        <v>18.0</v>
      </c>
      <c r="W204" s="80">
        <v>19.0</v>
      </c>
      <c r="X204" s="80">
        <v>20.0</v>
      </c>
      <c r="Y204" s="80">
        <v>21.0</v>
      </c>
      <c r="Z204" s="80">
        <v>22.0</v>
      </c>
      <c r="AA204" s="80">
        <v>23.0</v>
      </c>
      <c r="AB204" s="80">
        <v>24.0</v>
      </c>
      <c r="AC204" s="80">
        <v>25.0</v>
      </c>
      <c r="AD204" s="80">
        <v>26.0</v>
      </c>
      <c r="AE204" s="80">
        <v>27.0</v>
      </c>
      <c r="AF204" s="80">
        <v>28.0</v>
      </c>
      <c r="AG204" s="80">
        <v>29.0</v>
      </c>
      <c r="AH204" s="80">
        <v>30.0</v>
      </c>
      <c r="AI204" s="80">
        <v>31.0</v>
      </c>
      <c r="AJ204" s="80">
        <v>32.0</v>
      </c>
      <c r="AK204" s="80">
        <v>33.0</v>
      </c>
      <c r="AL204" s="80">
        <v>34.0</v>
      </c>
      <c r="AM204" s="80">
        <v>35.0</v>
      </c>
      <c r="AN204" s="80">
        <v>36.0</v>
      </c>
      <c r="AO204" s="80">
        <v>37.0</v>
      </c>
      <c r="AP204" s="80">
        <v>38.0</v>
      </c>
      <c r="AQ204" s="79"/>
      <c r="AR204" s="79"/>
      <c r="AS204" s="79"/>
      <c r="AT204" s="17"/>
      <c r="AU204" s="17"/>
    </row>
    <row r="205" ht="12.75" customHeight="1">
      <c r="A205" s="82" t="s">
        <v>84</v>
      </c>
      <c r="B205" s="75" t="s">
        <v>74</v>
      </c>
      <c r="C205" s="132" t="s">
        <v>119</v>
      </c>
      <c r="D205" s="89"/>
      <c r="E205" s="90"/>
      <c r="F205" s="90"/>
      <c r="G205" s="86" t="s">
        <v>86</v>
      </c>
      <c r="H205" s="90"/>
      <c r="I205" s="90"/>
      <c r="J205" s="90"/>
      <c r="K205" s="90"/>
      <c r="L205" s="90"/>
      <c r="M205" s="90"/>
      <c r="N205" s="90"/>
      <c r="O205" s="90"/>
      <c r="P205" s="86" t="s">
        <v>85</v>
      </c>
      <c r="Q205" s="90"/>
      <c r="R205" s="90"/>
      <c r="S205" s="90"/>
      <c r="T205" s="90"/>
      <c r="U205" s="90"/>
      <c r="V205" s="90"/>
      <c r="W205" s="90"/>
      <c r="X205" s="90"/>
      <c r="Y205" s="86" t="s">
        <v>85</v>
      </c>
      <c r="Z205" s="90"/>
      <c r="AA205" s="90"/>
      <c r="AB205" s="90"/>
      <c r="AC205" s="90"/>
      <c r="AD205" s="90"/>
      <c r="AE205" s="90"/>
      <c r="AF205" s="90"/>
      <c r="AG205" s="90"/>
      <c r="AH205" s="86" t="s">
        <v>85</v>
      </c>
      <c r="AI205" s="90"/>
      <c r="AJ205" s="86" t="s">
        <v>85</v>
      </c>
      <c r="AK205" s="90"/>
      <c r="AL205" s="90"/>
      <c r="AM205" s="92"/>
      <c r="AN205" s="92"/>
      <c r="AO205" s="92"/>
      <c r="AP205" s="92"/>
      <c r="AQ205" s="92">
        <f t="shared" ref="AQ205:AQ249" si="62">COUNTA(E205:AP205)</f>
        <v>5</v>
      </c>
      <c r="AR205" s="133">
        <f t="shared" ref="AR205:AR207" si="63">34*2</f>
        <v>68</v>
      </c>
      <c r="AS205" s="113">
        <f t="shared" ref="AS205:AS249" si="64">AQ205/AR205</f>
        <v>0.07352941176</v>
      </c>
      <c r="AT205" s="17"/>
      <c r="AU205" s="17"/>
    </row>
    <row r="206" ht="12.75" hidden="1" customHeight="1">
      <c r="A206" s="78"/>
      <c r="B206" s="78"/>
      <c r="C206" s="132" t="s">
        <v>120</v>
      </c>
      <c r="D206" s="89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2"/>
      <c r="AN206" s="92"/>
      <c r="AO206" s="92"/>
      <c r="AP206" s="92"/>
      <c r="AQ206" s="92">
        <f t="shared" si="62"/>
        <v>0</v>
      </c>
      <c r="AR206" s="133">
        <f t="shared" si="63"/>
        <v>68</v>
      </c>
      <c r="AS206" s="113">
        <f t="shared" si="64"/>
        <v>0</v>
      </c>
      <c r="AT206" s="17"/>
      <c r="AU206" s="17"/>
    </row>
    <row r="207" ht="12.75" hidden="1" customHeight="1">
      <c r="A207" s="78"/>
      <c r="B207" s="79"/>
      <c r="C207" s="132" t="s">
        <v>121</v>
      </c>
      <c r="D207" s="89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2"/>
      <c r="AN207" s="92"/>
      <c r="AO207" s="92"/>
      <c r="AP207" s="92"/>
      <c r="AQ207" s="92">
        <f t="shared" si="62"/>
        <v>0</v>
      </c>
      <c r="AR207" s="133">
        <f t="shared" si="63"/>
        <v>68</v>
      </c>
      <c r="AS207" s="113">
        <f t="shared" si="64"/>
        <v>0</v>
      </c>
      <c r="AT207" s="17"/>
      <c r="AU207" s="17"/>
    </row>
    <row r="208" ht="12.75" customHeight="1">
      <c r="A208" s="78"/>
      <c r="B208" s="75" t="s">
        <v>94</v>
      </c>
      <c r="C208" s="132" t="s">
        <v>119</v>
      </c>
      <c r="D208" s="89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86" t="s">
        <v>85</v>
      </c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86" t="s">
        <v>85</v>
      </c>
      <c r="AJ208" s="90"/>
      <c r="AK208" s="90"/>
      <c r="AL208" s="90"/>
      <c r="AM208" s="92"/>
      <c r="AN208" s="92"/>
      <c r="AO208" s="92"/>
      <c r="AP208" s="92"/>
      <c r="AQ208" s="92">
        <f t="shared" si="62"/>
        <v>2</v>
      </c>
      <c r="AR208" s="133">
        <f t="shared" ref="AR208:AR213" si="65">34*3</f>
        <v>102</v>
      </c>
      <c r="AS208" s="113">
        <f t="shared" si="64"/>
        <v>0.01960784314</v>
      </c>
      <c r="AT208" s="17"/>
      <c r="AU208" s="17"/>
    </row>
    <row r="209" ht="12.75" hidden="1" customHeight="1">
      <c r="A209" s="78"/>
      <c r="B209" s="78"/>
      <c r="C209" s="132" t="s">
        <v>120</v>
      </c>
      <c r="D209" s="115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2"/>
      <c r="AN209" s="92"/>
      <c r="AO209" s="92"/>
      <c r="AP209" s="92"/>
      <c r="AQ209" s="92">
        <f t="shared" si="62"/>
        <v>0</v>
      </c>
      <c r="AR209" s="133">
        <f t="shared" si="65"/>
        <v>102</v>
      </c>
      <c r="AS209" s="113">
        <f t="shared" si="64"/>
        <v>0</v>
      </c>
      <c r="AT209" s="17"/>
      <c r="AU209" s="17"/>
    </row>
    <row r="210" ht="12.75" hidden="1" customHeight="1">
      <c r="A210" s="78"/>
      <c r="B210" s="79"/>
      <c r="C210" s="132" t="s">
        <v>121</v>
      </c>
      <c r="D210" s="89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2"/>
      <c r="AN210" s="92"/>
      <c r="AO210" s="92"/>
      <c r="AP210" s="92"/>
      <c r="AQ210" s="92">
        <f t="shared" si="62"/>
        <v>0</v>
      </c>
      <c r="AR210" s="133">
        <f t="shared" si="65"/>
        <v>102</v>
      </c>
      <c r="AS210" s="113">
        <f t="shared" si="64"/>
        <v>0</v>
      </c>
      <c r="AT210" s="17"/>
      <c r="AU210" s="17"/>
    </row>
    <row r="211" ht="12.75" customHeight="1">
      <c r="A211" s="78"/>
      <c r="B211" s="75" t="s">
        <v>95</v>
      </c>
      <c r="C211" s="132" t="s">
        <v>119</v>
      </c>
      <c r="D211" s="115"/>
      <c r="E211" s="90"/>
      <c r="F211" s="90"/>
      <c r="G211" s="90"/>
      <c r="H211" s="90"/>
      <c r="I211" s="90"/>
      <c r="J211" s="86" t="s">
        <v>85</v>
      </c>
      <c r="K211" s="90"/>
      <c r="L211" s="90"/>
      <c r="M211" s="90"/>
      <c r="N211" s="86" t="s">
        <v>85</v>
      </c>
      <c r="O211" s="90"/>
      <c r="P211" s="90"/>
      <c r="Q211" s="86" t="s">
        <v>85</v>
      </c>
      <c r="R211" s="90"/>
      <c r="S211" s="90"/>
      <c r="T211" s="90"/>
      <c r="U211" s="90"/>
      <c r="V211" s="90"/>
      <c r="W211" s="90"/>
      <c r="X211" s="90"/>
      <c r="Y211" s="90"/>
      <c r="Z211" s="86" t="s">
        <v>85</v>
      </c>
      <c r="AA211" s="90"/>
      <c r="AB211" s="90"/>
      <c r="AC211" s="90"/>
      <c r="AD211" s="90"/>
      <c r="AE211" s="90"/>
      <c r="AF211" s="86" t="s">
        <v>85</v>
      </c>
      <c r="AG211" s="90"/>
      <c r="AH211" s="90"/>
      <c r="AI211" s="90"/>
      <c r="AJ211" s="86" t="s">
        <v>85</v>
      </c>
      <c r="AK211" s="90"/>
      <c r="AL211" s="90"/>
      <c r="AM211" s="92"/>
      <c r="AN211" s="92"/>
      <c r="AO211" s="92"/>
      <c r="AP211" s="92"/>
      <c r="AQ211" s="92">
        <f t="shared" si="62"/>
        <v>6</v>
      </c>
      <c r="AR211" s="133">
        <f t="shared" si="65"/>
        <v>102</v>
      </c>
      <c r="AS211" s="113">
        <f t="shared" si="64"/>
        <v>0.05882352941</v>
      </c>
      <c r="AT211" s="17"/>
      <c r="AU211" s="17"/>
    </row>
    <row r="212" ht="12.75" hidden="1" customHeight="1">
      <c r="A212" s="78"/>
      <c r="B212" s="78"/>
      <c r="C212" s="132" t="s">
        <v>120</v>
      </c>
      <c r="D212" s="89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2"/>
      <c r="AN212" s="92"/>
      <c r="AO212" s="92"/>
      <c r="AP212" s="92"/>
      <c r="AQ212" s="92">
        <f t="shared" si="62"/>
        <v>0</v>
      </c>
      <c r="AR212" s="133">
        <f t="shared" si="65"/>
        <v>102</v>
      </c>
      <c r="AS212" s="113">
        <f t="shared" si="64"/>
        <v>0</v>
      </c>
      <c r="AT212" s="17"/>
      <c r="AU212" s="17"/>
    </row>
    <row r="213" ht="12.75" hidden="1" customHeight="1">
      <c r="A213" s="78"/>
      <c r="B213" s="79"/>
      <c r="C213" s="132" t="s">
        <v>121</v>
      </c>
      <c r="D213" s="89"/>
      <c r="E213" s="90"/>
      <c r="F213" s="90"/>
      <c r="G213" s="90"/>
      <c r="H213" s="90"/>
      <c r="I213" s="45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2"/>
      <c r="AN213" s="92"/>
      <c r="AO213" s="92"/>
      <c r="AP213" s="92"/>
      <c r="AQ213" s="92">
        <f t="shared" si="62"/>
        <v>0</v>
      </c>
      <c r="AR213" s="133">
        <f t="shared" si="65"/>
        <v>102</v>
      </c>
      <c r="AS213" s="113">
        <f t="shared" si="64"/>
        <v>0</v>
      </c>
      <c r="AT213" s="17"/>
      <c r="AU213" s="17"/>
    </row>
    <row r="214" ht="12.75" customHeight="1">
      <c r="A214" s="78"/>
      <c r="B214" s="75" t="s">
        <v>116</v>
      </c>
      <c r="C214" s="132" t="s">
        <v>119</v>
      </c>
      <c r="D214" s="89"/>
      <c r="E214" s="90"/>
      <c r="F214" s="90"/>
      <c r="G214" s="90"/>
      <c r="H214" s="134" t="s">
        <v>85</v>
      </c>
      <c r="I214" s="45"/>
      <c r="J214" s="90"/>
      <c r="K214" s="90"/>
      <c r="L214" s="90"/>
      <c r="M214" s="90"/>
      <c r="N214" s="90"/>
      <c r="O214" s="90"/>
      <c r="P214" s="86" t="s">
        <v>85</v>
      </c>
      <c r="Q214" s="90"/>
      <c r="R214" s="90"/>
      <c r="S214" s="90"/>
      <c r="T214" s="90"/>
      <c r="U214" s="90"/>
      <c r="V214" s="86" t="s">
        <v>85</v>
      </c>
      <c r="W214" s="90"/>
      <c r="X214" s="90"/>
      <c r="Y214" s="90"/>
      <c r="Z214" s="90"/>
      <c r="AA214" s="90"/>
      <c r="AB214" s="90"/>
      <c r="AC214" s="86" t="s">
        <v>85</v>
      </c>
      <c r="AD214" s="90"/>
      <c r="AE214" s="90"/>
      <c r="AF214" s="90"/>
      <c r="AG214" s="90"/>
      <c r="AH214" s="90"/>
      <c r="AI214" s="90"/>
      <c r="AJ214" s="90"/>
      <c r="AK214" s="86" t="s">
        <v>85</v>
      </c>
      <c r="AL214" s="90"/>
      <c r="AM214" s="92"/>
      <c r="AN214" s="92"/>
      <c r="AO214" s="92"/>
      <c r="AP214" s="92"/>
      <c r="AQ214" s="92">
        <f t="shared" si="62"/>
        <v>5</v>
      </c>
      <c r="AR214" s="133">
        <f t="shared" ref="AR214:AR216" si="66">34*4</f>
        <v>136</v>
      </c>
      <c r="AS214" s="113">
        <f t="shared" si="64"/>
        <v>0.03676470588</v>
      </c>
      <c r="AT214" s="17"/>
      <c r="AU214" s="17"/>
    </row>
    <row r="215" ht="12.75" hidden="1" customHeight="1">
      <c r="A215" s="78"/>
      <c r="B215" s="78"/>
      <c r="C215" s="132" t="s">
        <v>120</v>
      </c>
      <c r="D215" s="129"/>
      <c r="E215" s="90"/>
      <c r="F215" s="90"/>
      <c r="G215" s="90"/>
      <c r="H215" s="45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2"/>
      <c r="AN215" s="92"/>
      <c r="AO215" s="92"/>
      <c r="AP215" s="92"/>
      <c r="AQ215" s="92">
        <f t="shared" si="62"/>
        <v>0</v>
      </c>
      <c r="AR215" s="133">
        <f t="shared" si="66"/>
        <v>136</v>
      </c>
      <c r="AS215" s="113">
        <f t="shared" si="64"/>
        <v>0</v>
      </c>
      <c r="AT215" s="17"/>
      <c r="AU215" s="17"/>
    </row>
    <row r="216" ht="12.75" hidden="1" customHeight="1">
      <c r="A216" s="78"/>
      <c r="B216" s="79"/>
      <c r="C216" s="132" t="s">
        <v>121</v>
      </c>
      <c r="D216" s="89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2"/>
      <c r="AJ216" s="92"/>
      <c r="AK216" s="90"/>
      <c r="AL216" s="90"/>
      <c r="AM216" s="92"/>
      <c r="AN216" s="92"/>
      <c r="AO216" s="92"/>
      <c r="AP216" s="92"/>
      <c r="AQ216" s="92">
        <f t="shared" si="62"/>
        <v>0</v>
      </c>
      <c r="AR216" s="133">
        <f t="shared" si="66"/>
        <v>136</v>
      </c>
      <c r="AS216" s="113">
        <f t="shared" si="64"/>
        <v>0</v>
      </c>
      <c r="AT216" s="17"/>
      <c r="AU216" s="17"/>
    </row>
    <row r="217" ht="12.75" customHeight="1">
      <c r="A217" s="78"/>
      <c r="B217" s="75" t="s">
        <v>103</v>
      </c>
      <c r="C217" s="132" t="s">
        <v>119</v>
      </c>
      <c r="D217" s="89"/>
      <c r="E217" s="90"/>
      <c r="F217" s="90"/>
      <c r="G217" s="90"/>
      <c r="H217" s="90"/>
      <c r="I217" s="90"/>
      <c r="J217" s="90"/>
      <c r="K217" s="90"/>
      <c r="L217" s="90"/>
      <c r="M217" s="90"/>
      <c r="N217" s="91"/>
      <c r="O217" s="90"/>
      <c r="P217" s="90"/>
      <c r="Q217" s="90"/>
      <c r="R217" s="90"/>
      <c r="S217" s="91"/>
      <c r="T217" s="86" t="s">
        <v>85</v>
      </c>
      <c r="U217" s="91"/>
      <c r="V217" s="90"/>
      <c r="W217" s="90"/>
      <c r="X217" s="90"/>
      <c r="Y217" s="90"/>
      <c r="Z217" s="90"/>
      <c r="AA217" s="90"/>
      <c r="AB217" s="90"/>
      <c r="AC217" s="90"/>
      <c r="AD217" s="86" t="s">
        <v>85</v>
      </c>
      <c r="AE217" s="91"/>
      <c r="AF217" s="90"/>
      <c r="AG217" s="90"/>
      <c r="AH217" s="90"/>
      <c r="AI217" s="92"/>
      <c r="AJ217" s="92"/>
      <c r="AK217" s="90"/>
      <c r="AL217" s="86" t="s">
        <v>85</v>
      </c>
      <c r="AM217" s="92"/>
      <c r="AN217" s="92"/>
      <c r="AO217" s="92"/>
      <c r="AP217" s="92"/>
      <c r="AQ217" s="92">
        <f t="shared" si="62"/>
        <v>3</v>
      </c>
      <c r="AR217" s="133">
        <f t="shared" ref="AR217:AR219" si="67">34*3</f>
        <v>102</v>
      </c>
      <c r="AS217" s="113">
        <f t="shared" si="64"/>
        <v>0.02941176471</v>
      </c>
      <c r="AT217" s="17"/>
      <c r="AU217" s="17"/>
    </row>
    <row r="218" ht="12.75" hidden="1" customHeight="1">
      <c r="A218" s="78"/>
      <c r="B218" s="78"/>
      <c r="C218" s="132" t="s">
        <v>120</v>
      </c>
      <c r="D218" s="89"/>
      <c r="E218" s="90"/>
      <c r="F218" s="90"/>
      <c r="G218" s="90"/>
      <c r="H218" s="90"/>
      <c r="I218" s="90"/>
      <c r="J218" s="90"/>
      <c r="K218" s="90"/>
      <c r="L218" s="90"/>
      <c r="M218" s="90"/>
      <c r="N218" s="91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2"/>
      <c r="AJ218" s="92"/>
      <c r="AK218" s="90"/>
      <c r="AL218" s="90"/>
      <c r="AM218" s="92"/>
      <c r="AN218" s="92"/>
      <c r="AO218" s="92"/>
      <c r="AP218" s="92"/>
      <c r="AQ218" s="92">
        <f t="shared" si="62"/>
        <v>0</v>
      </c>
      <c r="AR218" s="133">
        <f t="shared" si="67"/>
        <v>102</v>
      </c>
      <c r="AS218" s="113">
        <f t="shared" si="64"/>
        <v>0</v>
      </c>
      <c r="AT218" s="17"/>
      <c r="AU218" s="17"/>
    </row>
    <row r="219" ht="12.75" hidden="1" customHeight="1">
      <c r="A219" s="78"/>
      <c r="B219" s="79"/>
      <c r="C219" s="132" t="s">
        <v>121</v>
      </c>
      <c r="D219" s="89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2"/>
      <c r="AJ219" s="92"/>
      <c r="AK219" s="90"/>
      <c r="AL219" s="90"/>
      <c r="AM219" s="92"/>
      <c r="AN219" s="92"/>
      <c r="AO219" s="92"/>
      <c r="AP219" s="92"/>
      <c r="AQ219" s="92">
        <f t="shared" si="62"/>
        <v>0</v>
      </c>
      <c r="AR219" s="133">
        <f t="shared" si="67"/>
        <v>102</v>
      </c>
      <c r="AS219" s="113">
        <f t="shared" si="64"/>
        <v>0</v>
      </c>
      <c r="AT219" s="17"/>
      <c r="AU219" s="17"/>
    </row>
    <row r="220" ht="12.75" customHeight="1">
      <c r="A220" s="78"/>
      <c r="B220" s="75" t="s">
        <v>104</v>
      </c>
      <c r="C220" s="132" t="s">
        <v>119</v>
      </c>
      <c r="D220" s="89"/>
      <c r="E220" s="90"/>
      <c r="F220" s="90"/>
      <c r="G220" s="90"/>
      <c r="H220" s="90"/>
      <c r="I220" s="90"/>
      <c r="J220" s="90"/>
      <c r="K220" s="91"/>
      <c r="L220" s="90"/>
      <c r="M220" s="90"/>
      <c r="N220" s="90"/>
      <c r="O220" s="90"/>
      <c r="P220" s="90"/>
      <c r="Q220" s="90"/>
      <c r="R220" s="90"/>
      <c r="S220" s="90"/>
      <c r="T220" s="86" t="s">
        <v>85</v>
      </c>
      <c r="U220" s="90"/>
      <c r="V220" s="91"/>
      <c r="W220" s="90"/>
      <c r="X220" s="90"/>
      <c r="Y220" s="90"/>
      <c r="Z220" s="90"/>
      <c r="AA220" s="90"/>
      <c r="AB220" s="90"/>
      <c r="AC220" s="91"/>
      <c r="AD220" s="90"/>
      <c r="AE220" s="90"/>
      <c r="AF220" s="90"/>
      <c r="AG220" s="90"/>
      <c r="AH220" s="90"/>
      <c r="AI220" s="92"/>
      <c r="AJ220" s="92"/>
      <c r="AK220" s="86" t="s">
        <v>85</v>
      </c>
      <c r="AL220" s="91"/>
      <c r="AM220" s="92"/>
      <c r="AN220" s="92"/>
      <c r="AO220" s="92"/>
      <c r="AP220" s="92"/>
      <c r="AQ220" s="92">
        <f t="shared" si="62"/>
        <v>2</v>
      </c>
      <c r="AR220" s="133">
        <f t="shared" ref="AR220:AR225" si="68">34*1</f>
        <v>34</v>
      </c>
      <c r="AS220" s="113">
        <f t="shared" si="64"/>
        <v>0.05882352941</v>
      </c>
      <c r="AT220" s="17"/>
      <c r="AU220" s="17"/>
    </row>
    <row r="221" ht="12.75" hidden="1" customHeight="1">
      <c r="A221" s="78"/>
      <c r="B221" s="78"/>
      <c r="C221" s="132" t="s">
        <v>120</v>
      </c>
      <c r="D221" s="89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2"/>
      <c r="AJ221" s="92"/>
      <c r="AK221" s="90"/>
      <c r="AL221" s="90"/>
      <c r="AM221" s="92"/>
      <c r="AN221" s="92"/>
      <c r="AO221" s="92"/>
      <c r="AP221" s="92"/>
      <c r="AQ221" s="92">
        <f t="shared" si="62"/>
        <v>0</v>
      </c>
      <c r="AR221" s="133">
        <f t="shared" si="68"/>
        <v>34</v>
      </c>
      <c r="AS221" s="113">
        <f t="shared" si="64"/>
        <v>0</v>
      </c>
      <c r="AT221" s="17"/>
      <c r="AU221" s="17"/>
    </row>
    <row r="222" ht="12.75" hidden="1" customHeight="1">
      <c r="A222" s="78"/>
      <c r="B222" s="79"/>
      <c r="C222" s="132" t="s">
        <v>121</v>
      </c>
      <c r="D222" s="89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2"/>
      <c r="AJ222" s="92"/>
      <c r="AK222" s="90"/>
      <c r="AL222" s="90"/>
      <c r="AM222" s="92"/>
      <c r="AN222" s="92"/>
      <c r="AO222" s="92"/>
      <c r="AP222" s="92"/>
      <c r="AQ222" s="92">
        <f t="shared" si="62"/>
        <v>0</v>
      </c>
      <c r="AR222" s="133">
        <f t="shared" si="68"/>
        <v>34</v>
      </c>
      <c r="AS222" s="113">
        <f t="shared" si="64"/>
        <v>0</v>
      </c>
      <c r="AT222" s="17"/>
      <c r="AU222" s="17"/>
    </row>
    <row r="223" ht="12.75" customHeight="1">
      <c r="A223" s="78"/>
      <c r="B223" s="75" t="s">
        <v>105</v>
      </c>
      <c r="C223" s="132" t="s">
        <v>119</v>
      </c>
      <c r="D223" s="89"/>
      <c r="E223" s="90"/>
      <c r="F223" s="90"/>
      <c r="G223" s="90"/>
      <c r="H223" s="90"/>
      <c r="I223" s="90"/>
      <c r="J223" s="90"/>
      <c r="K223" s="91"/>
      <c r="L223" s="90"/>
      <c r="M223" s="90"/>
      <c r="N223" s="90"/>
      <c r="O223" s="90"/>
      <c r="P223" s="90"/>
      <c r="Q223" s="86" t="s">
        <v>85</v>
      </c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86" t="s">
        <v>85</v>
      </c>
      <c r="AC223" s="90"/>
      <c r="AD223" s="90"/>
      <c r="AE223" s="90"/>
      <c r="AF223" s="90"/>
      <c r="AG223" s="90"/>
      <c r="AH223" s="90"/>
      <c r="AI223" s="92"/>
      <c r="AJ223" s="92"/>
      <c r="AK223" s="90"/>
      <c r="AL223" s="90"/>
      <c r="AM223" s="92"/>
      <c r="AN223" s="92"/>
      <c r="AO223" s="92"/>
      <c r="AP223" s="92"/>
      <c r="AQ223" s="92">
        <f t="shared" si="62"/>
        <v>2</v>
      </c>
      <c r="AR223" s="133">
        <f t="shared" si="68"/>
        <v>34</v>
      </c>
      <c r="AS223" s="113">
        <f t="shared" si="64"/>
        <v>0.05882352941</v>
      </c>
      <c r="AT223" s="17"/>
      <c r="AU223" s="17"/>
    </row>
    <row r="224" ht="12.75" hidden="1" customHeight="1">
      <c r="A224" s="78"/>
      <c r="B224" s="78"/>
      <c r="C224" s="132" t="s">
        <v>120</v>
      </c>
      <c r="D224" s="89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2"/>
      <c r="AJ224" s="92"/>
      <c r="AK224" s="90"/>
      <c r="AL224" s="90"/>
      <c r="AM224" s="92"/>
      <c r="AN224" s="92"/>
      <c r="AO224" s="92"/>
      <c r="AP224" s="92"/>
      <c r="AQ224" s="92">
        <f t="shared" si="62"/>
        <v>0</v>
      </c>
      <c r="AR224" s="133">
        <f t="shared" si="68"/>
        <v>34</v>
      </c>
      <c r="AS224" s="113">
        <f t="shared" si="64"/>
        <v>0</v>
      </c>
      <c r="AT224" s="17"/>
      <c r="AU224" s="17"/>
    </row>
    <row r="225" ht="12.75" hidden="1" customHeight="1">
      <c r="A225" s="78"/>
      <c r="B225" s="93"/>
      <c r="C225" s="132" t="s">
        <v>121</v>
      </c>
      <c r="D225" s="89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2"/>
      <c r="AJ225" s="92"/>
      <c r="AK225" s="90"/>
      <c r="AL225" s="90"/>
      <c r="AM225" s="92"/>
      <c r="AN225" s="92"/>
      <c r="AO225" s="92"/>
      <c r="AP225" s="92"/>
      <c r="AQ225" s="92">
        <f t="shared" si="62"/>
        <v>0</v>
      </c>
      <c r="AR225" s="133">
        <f t="shared" si="68"/>
        <v>34</v>
      </c>
      <c r="AS225" s="113">
        <f t="shared" si="64"/>
        <v>0</v>
      </c>
      <c r="AT225" s="17"/>
      <c r="AU225" s="17"/>
    </row>
    <row r="226" ht="12.75" customHeight="1">
      <c r="A226" s="78"/>
      <c r="B226" s="75" t="s">
        <v>106</v>
      </c>
      <c r="C226" s="132" t="s">
        <v>119</v>
      </c>
      <c r="D226" s="89"/>
      <c r="E226" s="90"/>
      <c r="F226" s="90"/>
      <c r="G226" s="90"/>
      <c r="H226" s="90"/>
      <c r="I226" s="90"/>
      <c r="J226" s="86" t="s">
        <v>85</v>
      </c>
      <c r="K226" s="90"/>
      <c r="L226" s="90"/>
      <c r="M226" s="90"/>
      <c r="N226" s="90"/>
      <c r="O226" s="90"/>
      <c r="P226" s="90"/>
      <c r="Q226" s="86" t="s">
        <v>85</v>
      </c>
      <c r="R226" s="90"/>
      <c r="S226" s="90"/>
      <c r="T226" s="90"/>
      <c r="U226" s="90"/>
      <c r="V226" s="90"/>
      <c r="W226" s="90"/>
      <c r="X226" s="86" t="s">
        <v>85</v>
      </c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114" t="s">
        <v>85</v>
      </c>
      <c r="AJ226" s="92"/>
      <c r="AK226" s="90"/>
      <c r="AL226" s="90"/>
      <c r="AM226" s="92"/>
      <c r="AN226" s="92"/>
      <c r="AO226" s="92"/>
      <c r="AP226" s="92"/>
      <c r="AQ226" s="92">
        <f t="shared" si="62"/>
        <v>4</v>
      </c>
      <c r="AR226" s="133">
        <f t="shared" ref="AR226:AR228" si="69">34*2</f>
        <v>68</v>
      </c>
      <c r="AS226" s="113">
        <f t="shared" si="64"/>
        <v>0.05882352941</v>
      </c>
      <c r="AT226" s="17"/>
      <c r="AU226" s="17"/>
    </row>
    <row r="227" ht="12.75" hidden="1" customHeight="1">
      <c r="A227" s="78"/>
      <c r="B227" s="78"/>
      <c r="C227" s="132" t="s">
        <v>120</v>
      </c>
      <c r="D227" s="89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2"/>
      <c r="AJ227" s="92"/>
      <c r="AK227" s="90"/>
      <c r="AL227" s="90"/>
      <c r="AM227" s="92"/>
      <c r="AN227" s="92"/>
      <c r="AO227" s="92"/>
      <c r="AP227" s="92"/>
      <c r="AQ227" s="92">
        <f t="shared" si="62"/>
        <v>0</v>
      </c>
      <c r="AR227" s="133">
        <f t="shared" si="69"/>
        <v>68</v>
      </c>
      <c r="AS227" s="113">
        <f t="shared" si="64"/>
        <v>0</v>
      </c>
      <c r="AT227" s="17"/>
      <c r="AU227" s="17"/>
    </row>
    <row r="228" ht="12.75" hidden="1" customHeight="1">
      <c r="A228" s="78"/>
      <c r="B228" s="79"/>
      <c r="C228" s="132" t="s">
        <v>121</v>
      </c>
      <c r="D228" s="89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2"/>
      <c r="AJ228" s="92"/>
      <c r="AK228" s="90"/>
      <c r="AL228" s="90"/>
      <c r="AM228" s="92"/>
      <c r="AN228" s="92"/>
      <c r="AO228" s="92"/>
      <c r="AP228" s="92"/>
      <c r="AQ228" s="92">
        <f t="shared" si="62"/>
        <v>0</v>
      </c>
      <c r="AR228" s="133">
        <f t="shared" si="69"/>
        <v>68</v>
      </c>
      <c r="AS228" s="113">
        <f t="shared" si="64"/>
        <v>0</v>
      </c>
      <c r="AT228" s="17"/>
      <c r="AU228" s="17"/>
    </row>
    <row r="229" ht="12.75" customHeight="1">
      <c r="A229" s="78"/>
      <c r="B229" s="75" t="s">
        <v>108</v>
      </c>
      <c r="C229" s="132" t="s">
        <v>119</v>
      </c>
      <c r="D229" s="89"/>
      <c r="E229" s="90"/>
      <c r="F229" s="90"/>
      <c r="G229" s="90"/>
      <c r="H229" s="90"/>
      <c r="I229" s="90"/>
      <c r="J229" s="90"/>
      <c r="K229" s="86" t="s">
        <v>85</v>
      </c>
      <c r="L229" s="90"/>
      <c r="M229" s="90"/>
      <c r="N229" s="90"/>
      <c r="O229" s="90"/>
      <c r="P229" s="90"/>
      <c r="Q229" s="86" t="s">
        <v>85</v>
      </c>
      <c r="R229" s="90"/>
      <c r="S229" s="90"/>
      <c r="T229" s="90"/>
      <c r="U229" s="90"/>
      <c r="V229" s="90"/>
      <c r="W229" s="90"/>
      <c r="X229" s="90"/>
      <c r="Y229" s="90"/>
      <c r="Z229" s="90"/>
      <c r="AA229" s="86" t="s">
        <v>85</v>
      </c>
      <c r="AB229" s="90"/>
      <c r="AC229" s="90"/>
      <c r="AD229" s="90"/>
      <c r="AE229" s="90"/>
      <c r="AF229" s="90"/>
      <c r="AG229" s="90"/>
      <c r="AH229" s="90"/>
      <c r="AI229" s="114" t="s">
        <v>85</v>
      </c>
      <c r="AJ229" s="92"/>
      <c r="AK229" s="90"/>
      <c r="AL229" s="90"/>
      <c r="AM229" s="92"/>
      <c r="AN229" s="92"/>
      <c r="AO229" s="92"/>
      <c r="AP229" s="92"/>
      <c r="AQ229" s="92">
        <f t="shared" si="62"/>
        <v>4</v>
      </c>
      <c r="AR229" s="135">
        <v>102.0</v>
      </c>
      <c r="AS229" s="113">
        <f t="shared" si="64"/>
        <v>0.03921568627</v>
      </c>
      <c r="AT229" s="17"/>
      <c r="AU229" s="17"/>
    </row>
    <row r="230" ht="12.75" hidden="1" customHeight="1">
      <c r="A230" s="78"/>
      <c r="B230" s="78"/>
      <c r="C230" s="132" t="s">
        <v>120</v>
      </c>
      <c r="D230" s="89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2"/>
      <c r="AJ230" s="92"/>
      <c r="AK230" s="90"/>
      <c r="AL230" s="90"/>
      <c r="AM230" s="92"/>
      <c r="AN230" s="92"/>
      <c r="AO230" s="92"/>
      <c r="AP230" s="92"/>
      <c r="AQ230" s="92">
        <f t="shared" si="62"/>
        <v>0</v>
      </c>
      <c r="AR230" s="133">
        <f t="shared" ref="AR230:AR234" si="70">34*1</f>
        <v>34</v>
      </c>
      <c r="AS230" s="113">
        <f t="shared" si="64"/>
        <v>0</v>
      </c>
      <c r="AT230" s="17"/>
      <c r="AU230" s="17"/>
    </row>
    <row r="231" ht="12.75" hidden="1" customHeight="1">
      <c r="A231" s="78"/>
      <c r="B231" s="79"/>
      <c r="C231" s="132" t="s">
        <v>121</v>
      </c>
      <c r="D231" s="89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2"/>
      <c r="AJ231" s="92"/>
      <c r="AK231" s="90"/>
      <c r="AL231" s="90"/>
      <c r="AM231" s="92"/>
      <c r="AN231" s="92"/>
      <c r="AO231" s="92"/>
      <c r="AP231" s="92"/>
      <c r="AQ231" s="92">
        <f t="shared" si="62"/>
        <v>0</v>
      </c>
      <c r="AR231" s="133">
        <f t="shared" si="70"/>
        <v>34</v>
      </c>
      <c r="AS231" s="113">
        <f t="shared" si="64"/>
        <v>0</v>
      </c>
      <c r="AT231" s="17"/>
      <c r="AU231" s="17"/>
    </row>
    <row r="232" ht="12.75" customHeight="1">
      <c r="A232" s="78"/>
      <c r="B232" s="75" t="s">
        <v>98</v>
      </c>
      <c r="C232" s="132" t="s">
        <v>119</v>
      </c>
      <c r="D232" s="89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2"/>
      <c r="AJ232" s="92"/>
      <c r="AK232" s="90"/>
      <c r="AL232" s="90"/>
      <c r="AM232" s="92"/>
      <c r="AN232" s="92"/>
      <c r="AO232" s="92"/>
      <c r="AP232" s="92"/>
      <c r="AQ232" s="92">
        <f t="shared" si="62"/>
        <v>0</v>
      </c>
      <c r="AR232" s="133">
        <f t="shared" si="70"/>
        <v>34</v>
      </c>
      <c r="AS232" s="113">
        <f t="shared" si="64"/>
        <v>0</v>
      </c>
      <c r="AT232" s="17"/>
      <c r="AU232" s="17"/>
    </row>
    <row r="233" ht="12.75" hidden="1" customHeight="1">
      <c r="A233" s="78"/>
      <c r="B233" s="78"/>
      <c r="C233" s="132" t="s">
        <v>120</v>
      </c>
      <c r="D233" s="89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2"/>
      <c r="AJ233" s="92"/>
      <c r="AK233" s="90"/>
      <c r="AL233" s="90"/>
      <c r="AM233" s="92"/>
      <c r="AN233" s="92"/>
      <c r="AO233" s="92"/>
      <c r="AP233" s="92"/>
      <c r="AQ233" s="92">
        <f t="shared" si="62"/>
        <v>0</v>
      </c>
      <c r="AR233" s="133">
        <f t="shared" si="70"/>
        <v>34</v>
      </c>
      <c r="AS233" s="113">
        <f t="shared" si="64"/>
        <v>0</v>
      </c>
      <c r="AT233" s="17"/>
      <c r="AU233" s="17"/>
    </row>
    <row r="234" ht="12.75" hidden="1" customHeight="1">
      <c r="A234" s="78"/>
      <c r="B234" s="79"/>
      <c r="C234" s="132" t="s">
        <v>121</v>
      </c>
      <c r="D234" s="89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2"/>
      <c r="AJ234" s="92"/>
      <c r="AK234" s="90"/>
      <c r="AL234" s="90"/>
      <c r="AM234" s="92"/>
      <c r="AN234" s="92"/>
      <c r="AO234" s="92"/>
      <c r="AP234" s="92"/>
      <c r="AQ234" s="92">
        <f t="shared" si="62"/>
        <v>0</v>
      </c>
      <c r="AR234" s="133">
        <f t="shared" si="70"/>
        <v>34</v>
      </c>
      <c r="AS234" s="113">
        <f t="shared" si="64"/>
        <v>0</v>
      </c>
      <c r="AT234" s="17"/>
      <c r="AU234" s="17"/>
    </row>
    <row r="235" ht="12.75" customHeight="1">
      <c r="A235" s="78"/>
      <c r="B235" s="75" t="s">
        <v>96</v>
      </c>
      <c r="C235" s="132" t="s">
        <v>119</v>
      </c>
      <c r="D235" s="89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2"/>
      <c r="AJ235" s="92"/>
      <c r="AK235" s="90"/>
      <c r="AL235" s="90"/>
      <c r="AM235" s="92"/>
      <c r="AN235" s="92"/>
      <c r="AO235" s="92"/>
      <c r="AP235" s="92"/>
      <c r="AQ235" s="92">
        <f t="shared" si="62"/>
        <v>0</v>
      </c>
      <c r="AR235" s="133">
        <f t="shared" ref="AR235:AR237" si="71">34*2</f>
        <v>68</v>
      </c>
      <c r="AS235" s="113">
        <f t="shared" si="64"/>
        <v>0</v>
      </c>
      <c r="AT235" s="17"/>
      <c r="AU235" s="17"/>
    </row>
    <row r="236" ht="12.75" hidden="1" customHeight="1">
      <c r="A236" s="78"/>
      <c r="B236" s="78"/>
      <c r="C236" s="132" t="s">
        <v>120</v>
      </c>
      <c r="D236" s="89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2"/>
      <c r="AJ236" s="92"/>
      <c r="AK236" s="90"/>
      <c r="AL236" s="90"/>
      <c r="AM236" s="92"/>
      <c r="AN236" s="92"/>
      <c r="AO236" s="92"/>
      <c r="AP236" s="92"/>
      <c r="AQ236" s="92">
        <f t="shared" si="62"/>
        <v>0</v>
      </c>
      <c r="AR236" s="133">
        <f t="shared" si="71"/>
        <v>68</v>
      </c>
      <c r="AS236" s="113">
        <f t="shared" si="64"/>
        <v>0</v>
      </c>
      <c r="AT236" s="17"/>
      <c r="AU236" s="17"/>
    </row>
    <row r="237" ht="12.75" hidden="1" customHeight="1">
      <c r="A237" s="78"/>
      <c r="B237" s="79"/>
      <c r="C237" s="132" t="s">
        <v>121</v>
      </c>
      <c r="D237" s="89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2"/>
      <c r="AJ237" s="92"/>
      <c r="AK237" s="90"/>
      <c r="AL237" s="90"/>
      <c r="AM237" s="92"/>
      <c r="AN237" s="92"/>
      <c r="AO237" s="92"/>
      <c r="AP237" s="92"/>
      <c r="AQ237" s="92">
        <f t="shared" si="62"/>
        <v>0</v>
      </c>
      <c r="AR237" s="133">
        <f t="shared" si="71"/>
        <v>68</v>
      </c>
      <c r="AS237" s="113">
        <f t="shared" si="64"/>
        <v>0</v>
      </c>
      <c r="AT237" s="17"/>
      <c r="AU237" s="17"/>
    </row>
    <row r="238" ht="12.75" customHeight="1">
      <c r="A238" s="78"/>
      <c r="B238" s="75" t="s">
        <v>111</v>
      </c>
      <c r="C238" s="132" t="s">
        <v>119</v>
      </c>
      <c r="D238" s="89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1"/>
      <c r="Y238" s="90"/>
      <c r="Z238" s="90"/>
      <c r="AA238" s="90"/>
      <c r="AB238" s="90"/>
      <c r="AC238" s="90"/>
      <c r="AD238" s="90"/>
      <c r="AE238" s="90"/>
      <c r="AF238" s="90"/>
      <c r="AG238" s="90"/>
      <c r="AH238" s="86" t="s">
        <v>85</v>
      </c>
      <c r="AI238" s="114" t="s">
        <v>85</v>
      </c>
      <c r="AJ238" s="117"/>
      <c r="AK238" s="90"/>
      <c r="AL238" s="90"/>
      <c r="AM238" s="92"/>
      <c r="AN238" s="92"/>
      <c r="AO238" s="92"/>
      <c r="AP238" s="92"/>
      <c r="AQ238" s="92">
        <f t="shared" si="62"/>
        <v>2</v>
      </c>
      <c r="AR238" s="133">
        <f t="shared" ref="AR238:AR240" si="72">34*1.5</f>
        <v>51</v>
      </c>
      <c r="AS238" s="113">
        <f t="shared" si="64"/>
        <v>0.03921568627</v>
      </c>
      <c r="AT238" s="17"/>
      <c r="AU238" s="17"/>
    </row>
    <row r="239" ht="12.75" hidden="1" customHeight="1">
      <c r="A239" s="78"/>
      <c r="B239" s="78"/>
      <c r="C239" s="132" t="s">
        <v>120</v>
      </c>
      <c r="D239" s="89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2"/>
      <c r="AJ239" s="92"/>
      <c r="AK239" s="90"/>
      <c r="AL239" s="90"/>
      <c r="AM239" s="92"/>
      <c r="AN239" s="92"/>
      <c r="AO239" s="92"/>
      <c r="AP239" s="92"/>
      <c r="AQ239" s="92">
        <f t="shared" si="62"/>
        <v>0</v>
      </c>
      <c r="AR239" s="133">
        <f t="shared" si="72"/>
        <v>51</v>
      </c>
      <c r="AS239" s="113">
        <f t="shared" si="64"/>
        <v>0</v>
      </c>
      <c r="AT239" s="17"/>
      <c r="AU239" s="17"/>
    </row>
    <row r="240" ht="12.75" hidden="1" customHeight="1">
      <c r="A240" s="78"/>
      <c r="B240" s="79"/>
      <c r="C240" s="132" t="s">
        <v>121</v>
      </c>
      <c r="D240" s="89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2"/>
      <c r="AJ240" s="92"/>
      <c r="AK240" s="90"/>
      <c r="AL240" s="90"/>
      <c r="AM240" s="92"/>
      <c r="AN240" s="92"/>
      <c r="AO240" s="92"/>
      <c r="AP240" s="92"/>
      <c r="AQ240" s="92">
        <f t="shared" si="62"/>
        <v>0</v>
      </c>
      <c r="AR240" s="133">
        <f t="shared" si="72"/>
        <v>51</v>
      </c>
      <c r="AS240" s="113">
        <f t="shared" si="64"/>
        <v>0</v>
      </c>
      <c r="AT240" s="17"/>
      <c r="AU240" s="17"/>
    </row>
    <row r="241" ht="12.75" customHeight="1">
      <c r="A241" s="78"/>
      <c r="B241" s="75" t="s">
        <v>97</v>
      </c>
      <c r="C241" s="132" t="s">
        <v>119</v>
      </c>
      <c r="D241" s="89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2"/>
      <c r="AJ241" s="92"/>
      <c r="AK241" s="90"/>
      <c r="AL241" s="86" t="s">
        <v>85</v>
      </c>
      <c r="AM241" s="92"/>
      <c r="AN241" s="92"/>
      <c r="AO241" s="92"/>
      <c r="AP241" s="92"/>
      <c r="AQ241" s="92">
        <f t="shared" si="62"/>
        <v>1</v>
      </c>
      <c r="AR241" s="133">
        <f t="shared" ref="AR241:AR246" si="73">34*1</f>
        <v>34</v>
      </c>
      <c r="AS241" s="113">
        <f t="shared" si="64"/>
        <v>0.02941176471</v>
      </c>
      <c r="AT241" s="17"/>
      <c r="AU241" s="17"/>
    </row>
    <row r="242" ht="12.75" hidden="1" customHeight="1">
      <c r="A242" s="78"/>
      <c r="B242" s="78"/>
      <c r="C242" s="132" t="s">
        <v>120</v>
      </c>
      <c r="D242" s="89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2"/>
      <c r="AJ242" s="92"/>
      <c r="AK242" s="90"/>
      <c r="AL242" s="90"/>
      <c r="AM242" s="92"/>
      <c r="AN242" s="92"/>
      <c r="AO242" s="92"/>
      <c r="AP242" s="92"/>
      <c r="AQ242" s="92">
        <f t="shared" si="62"/>
        <v>0</v>
      </c>
      <c r="AR242" s="133">
        <f t="shared" si="73"/>
        <v>34</v>
      </c>
      <c r="AS242" s="113">
        <f t="shared" si="64"/>
        <v>0</v>
      </c>
      <c r="AT242" s="17"/>
      <c r="AU242" s="17"/>
    </row>
    <row r="243" ht="12.75" hidden="1" customHeight="1">
      <c r="A243" s="78"/>
      <c r="B243" s="79"/>
      <c r="C243" s="132" t="s">
        <v>121</v>
      </c>
      <c r="D243" s="89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2"/>
      <c r="AJ243" s="92"/>
      <c r="AK243" s="90"/>
      <c r="AL243" s="90"/>
      <c r="AM243" s="92"/>
      <c r="AN243" s="92"/>
      <c r="AO243" s="92"/>
      <c r="AP243" s="92"/>
      <c r="AQ243" s="92">
        <f t="shared" si="62"/>
        <v>0</v>
      </c>
      <c r="AR243" s="133">
        <f t="shared" si="73"/>
        <v>34</v>
      </c>
      <c r="AS243" s="113">
        <f t="shared" si="64"/>
        <v>0</v>
      </c>
      <c r="AT243" s="17"/>
      <c r="AU243" s="17"/>
    </row>
    <row r="244" ht="12.75" customHeight="1">
      <c r="A244" s="78"/>
      <c r="B244" s="75" t="s">
        <v>109</v>
      </c>
      <c r="C244" s="132" t="s">
        <v>119</v>
      </c>
      <c r="D244" s="89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2"/>
      <c r="AJ244" s="92"/>
      <c r="AK244" s="90"/>
      <c r="AL244" s="90"/>
      <c r="AM244" s="92"/>
      <c r="AN244" s="92"/>
      <c r="AO244" s="92"/>
      <c r="AP244" s="92"/>
      <c r="AQ244" s="92">
        <f t="shared" si="62"/>
        <v>0</v>
      </c>
      <c r="AR244" s="133">
        <f t="shared" si="73"/>
        <v>34</v>
      </c>
      <c r="AS244" s="113">
        <f t="shared" si="64"/>
        <v>0</v>
      </c>
      <c r="AT244" s="17"/>
      <c r="AU244" s="17"/>
    </row>
    <row r="245" ht="12.75" hidden="1" customHeight="1">
      <c r="A245" s="78"/>
      <c r="B245" s="78"/>
      <c r="C245" s="132" t="s">
        <v>120</v>
      </c>
      <c r="D245" s="89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2"/>
      <c r="AJ245" s="92"/>
      <c r="AK245" s="90"/>
      <c r="AL245" s="90"/>
      <c r="AM245" s="92"/>
      <c r="AN245" s="92"/>
      <c r="AO245" s="92"/>
      <c r="AP245" s="92"/>
      <c r="AQ245" s="92">
        <f t="shared" si="62"/>
        <v>0</v>
      </c>
      <c r="AR245" s="133">
        <f t="shared" si="73"/>
        <v>34</v>
      </c>
      <c r="AS245" s="113">
        <f t="shared" si="64"/>
        <v>0</v>
      </c>
      <c r="AT245" s="17"/>
      <c r="AU245" s="17"/>
    </row>
    <row r="246" ht="12.75" hidden="1" customHeight="1">
      <c r="A246" s="78"/>
      <c r="B246" s="79"/>
      <c r="C246" s="132" t="s">
        <v>121</v>
      </c>
      <c r="D246" s="89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2"/>
      <c r="AJ246" s="92"/>
      <c r="AK246" s="90"/>
      <c r="AL246" s="90"/>
      <c r="AM246" s="92"/>
      <c r="AN246" s="92"/>
      <c r="AO246" s="92"/>
      <c r="AP246" s="92"/>
      <c r="AQ246" s="92">
        <f t="shared" si="62"/>
        <v>0</v>
      </c>
      <c r="AR246" s="133">
        <f t="shared" si="73"/>
        <v>34</v>
      </c>
      <c r="AS246" s="113">
        <f t="shared" si="64"/>
        <v>0</v>
      </c>
      <c r="AT246" s="17"/>
      <c r="AU246" s="17"/>
    </row>
    <row r="247" ht="12.75" customHeight="1">
      <c r="A247" s="78"/>
      <c r="B247" s="75" t="s">
        <v>82</v>
      </c>
      <c r="C247" s="132" t="s">
        <v>119</v>
      </c>
      <c r="D247" s="89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2"/>
      <c r="AJ247" s="92"/>
      <c r="AK247" s="90"/>
      <c r="AL247" s="90"/>
      <c r="AM247" s="92"/>
      <c r="AN247" s="92"/>
      <c r="AO247" s="92"/>
      <c r="AP247" s="92"/>
      <c r="AQ247" s="92">
        <f t="shared" si="62"/>
        <v>0</v>
      </c>
      <c r="AR247" s="133">
        <f t="shared" ref="AR247:AR249" si="74">34*2</f>
        <v>68</v>
      </c>
      <c r="AS247" s="113">
        <f t="shared" si="64"/>
        <v>0</v>
      </c>
      <c r="AT247" s="17"/>
      <c r="AU247" s="17"/>
    </row>
    <row r="248" ht="12.75" hidden="1" customHeight="1">
      <c r="A248" s="78"/>
      <c r="B248" s="78"/>
      <c r="C248" s="132" t="s">
        <v>120</v>
      </c>
      <c r="D248" s="89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2"/>
      <c r="AJ248" s="92"/>
      <c r="AK248" s="90"/>
      <c r="AL248" s="90"/>
      <c r="AM248" s="92"/>
      <c r="AN248" s="92"/>
      <c r="AO248" s="92"/>
      <c r="AP248" s="92"/>
      <c r="AQ248" s="92">
        <f t="shared" si="62"/>
        <v>0</v>
      </c>
      <c r="AR248" s="133">
        <f t="shared" si="74"/>
        <v>68</v>
      </c>
      <c r="AS248" s="113">
        <f t="shared" si="64"/>
        <v>0</v>
      </c>
      <c r="AT248" s="17"/>
      <c r="AU248" s="17"/>
    </row>
    <row r="249" ht="12.75" hidden="1" customHeight="1">
      <c r="A249" s="79"/>
      <c r="B249" s="79"/>
      <c r="C249" s="132" t="s">
        <v>121</v>
      </c>
      <c r="D249" s="89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2"/>
      <c r="AJ249" s="92"/>
      <c r="AK249" s="90"/>
      <c r="AL249" s="90"/>
      <c r="AM249" s="92"/>
      <c r="AN249" s="92"/>
      <c r="AO249" s="92"/>
      <c r="AP249" s="92"/>
      <c r="AQ249" s="92">
        <f t="shared" si="62"/>
        <v>0</v>
      </c>
      <c r="AR249" s="133">
        <f t="shared" si="74"/>
        <v>68</v>
      </c>
      <c r="AS249" s="113">
        <f t="shared" si="64"/>
        <v>0</v>
      </c>
      <c r="AT249" s="17"/>
      <c r="AU249" s="17"/>
    </row>
    <row r="250" ht="18.75" customHeight="1">
      <c r="A250" s="98"/>
      <c r="B250" s="109"/>
      <c r="C250" s="109"/>
      <c r="D250" s="109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8"/>
      <c r="AN250" s="98"/>
      <c r="AO250" s="98"/>
      <c r="AP250" s="98"/>
      <c r="AQ250" s="98"/>
      <c r="AR250" s="98"/>
      <c r="AS250" s="98"/>
      <c r="AT250" s="17"/>
      <c r="AU250" s="17"/>
    </row>
    <row r="251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</row>
    <row r="252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</row>
    <row r="253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</row>
    <row r="254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</row>
    <row r="25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</row>
    <row r="256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</row>
    <row r="257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</row>
    <row r="258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</row>
    <row r="259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</row>
    <row r="260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</row>
    <row r="261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</row>
    <row r="262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</row>
    <row r="263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</row>
    <row r="264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</row>
    <row r="26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</row>
    <row r="266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</row>
    <row r="267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</row>
    <row r="268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</row>
    <row r="270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</row>
    <row r="271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</row>
    <row r="272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</row>
    <row r="273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</row>
    <row r="274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</row>
    <row r="27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</row>
    <row r="276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</row>
    <row r="277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</row>
    <row r="278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</row>
    <row r="279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</row>
    <row r="280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</row>
    <row r="281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</row>
    <row r="282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</row>
    <row r="283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</row>
    <row r="284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</row>
    <row r="28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</row>
    <row r="286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</row>
    <row r="287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</row>
    <row r="288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</row>
    <row r="289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</row>
    <row r="290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</row>
    <row r="291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</row>
    <row r="292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</row>
    <row r="293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</row>
    <row r="294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</row>
    <row r="29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</row>
    <row r="296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</row>
    <row r="297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</row>
    <row r="298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</row>
    <row r="299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</row>
    <row r="300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</row>
    <row r="301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</row>
    <row r="302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</row>
    <row r="303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</row>
    <row r="304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</row>
    <row r="30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</row>
    <row r="306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</row>
    <row r="307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</row>
    <row r="308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</row>
    <row r="309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</row>
    <row r="310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</row>
    <row r="311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</row>
    <row r="312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</row>
    <row r="313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</row>
    <row r="314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</row>
    <row r="31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</row>
    <row r="316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</row>
    <row r="317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</row>
    <row r="318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</row>
    <row r="319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</row>
    <row r="320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</row>
    <row r="321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</row>
    <row r="322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</row>
    <row r="323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</row>
    <row r="324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</row>
    <row r="3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</row>
    <row r="326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</row>
    <row r="327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</row>
    <row r="328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</row>
    <row r="329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</row>
    <row r="330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</row>
    <row r="331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</row>
    <row r="332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</row>
    <row r="333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</row>
    <row r="334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</row>
    <row r="33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</row>
    <row r="336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</row>
    <row r="337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</row>
    <row r="338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</row>
    <row r="339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</row>
    <row r="340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</row>
    <row r="341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</row>
    <row r="342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</row>
    <row r="343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</row>
    <row r="344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</row>
    <row r="34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</row>
    <row r="346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</row>
    <row r="347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</row>
    <row r="348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</row>
    <row r="349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</row>
    <row r="350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</row>
    <row r="351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</row>
    <row r="352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</row>
    <row r="353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</row>
    <row r="354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</row>
    <row r="35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</row>
    <row r="356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</row>
    <row r="357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</row>
    <row r="358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</row>
    <row r="359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</row>
    <row r="360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</row>
    <row r="361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</row>
    <row r="362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</row>
    <row r="363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</row>
    <row r="364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</row>
    <row r="36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</row>
    <row r="366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</row>
    <row r="367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</row>
    <row r="368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</row>
    <row r="369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</row>
    <row r="370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</row>
    <row r="371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</row>
    <row r="372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</row>
    <row r="373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</row>
    <row r="374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</row>
    <row r="37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</row>
    <row r="376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</row>
    <row r="377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</row>
    <row r="378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</row>
    <row r="379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</row>
    <row r="380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</row>
    <row r="381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</row>
    <row r="382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</row>
    <row r="383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</row>
    <row r="384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</row>
    <row r="38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</row>
    <row r="386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</row>
    <row r="387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</row>
    <row r="388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</row>
    <row r="389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</row>
    <row r="390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</row>
    <row r="391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</row>
    <row r="392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</row>
    <row r="393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</row>
    <row r="394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</row>
    <row r="39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</row>
    <row r="396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</row>
    <row r="397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</row>
    <row r="398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</row>
    <row r="399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</row>
    <row r="400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</row>
    <row r="401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</row>
    <row r="402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</row>
    <row r="403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</row>
    <row r="404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</row>
    <row r="40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</row>
    <row r="406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</row>
    <row r="407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</row>
    <row r="408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</row>
    <row r="409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</row>
    <row r="410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</row>
    <row r="411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</row>
    <row r="412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</row>
    <row r="413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</row>
    <row r="414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</row>
    <row r="41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</row>
    <row r="416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</row>
    <row r="417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</row>
    <row r="418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</row>
    <row r="419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</row>
    <row r="420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</row>
    <row r="421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</row>
    <row r="422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</row>
    <row r="423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</row>
    <row r="424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</row>
    <row r="4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</row>
    <row r="426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</row>
    <row r="427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</row>
    <row r="428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</row>
    <row r="429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</row>
    <row r="430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</row>
    <row r="431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</row>
    <row r="432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</row>
    <row r="433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</row>
    <row r="434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</row>
    <row r="43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</row>
    <row r="436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</row>
    <row r="437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</row>
    <row r="438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</row>
    <row r="439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</row>
    <row r="440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</row>
    <row r="441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</row>
    <row r="442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</row>
    <row r="443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</row>
    <row r="444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</row>
    <row r="44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</row>
    <row r="446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</row>
    <row r="447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</row>
    <row r="448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</row>
    <row r="449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</row>
    <row r="450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</row>
    <row r="451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</row>
    <row r="452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</row>
    <row r="453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</row>
    <row r="454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</row>
    <row r="45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</row>
    <row r="456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</row>
    <row r="457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</row>
    <row r="458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</row>
    <row r="459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</row>
    <row r="460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</row>
    <row r="461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</row>
    <row r="462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</row>
    <row r="463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</row>
    <row r="464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</row>
    <row r="46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</row>
    <row r="466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</row>
    <row r="467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</row>
    <row r="468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</row>
    <row r="469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</row>
    <row r="470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</row>
    <row r="471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</row>
    <row r="472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</row>
    <row r="473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</row>
    <row r="474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</row>
    <row r="47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</row>
    <row r="476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</row>
    <row r="477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</row>
    <row r="478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</row>
    <row r="479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</row>
    <row r="480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</row>
    <row r="481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</row>
    <row r="482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</row>
    <row r="483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</row>
    <row r="484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</row>
    <row r="48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</row>
    <row r="486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</row>
    <row r="487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</row>
    <row r="488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</row>
    <row r="489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</row>
    <row r="490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</row>
    <row r="491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</row>
    <row r="492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</row>
    <row r="493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</row>
    <row r="494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</row>
    <row r="49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</row>
    <row r="496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</row>
    <row r="497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</row>
    <row r="498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</row>
    <row r="499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</row>
    <row r="500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</row>
    <row r="501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</row>
    <row r="502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</row>
    <row r="503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</row>
    <row r="504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</row>
    <row r="50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</row>
    <row r="506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</row>
    <row r="507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</row>
    <row r="508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</row>
    <row r="509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</row>
    <row r="510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</row>
    <row r="511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</row>
    <row r="512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</row>
    <row r="513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</row>
    <row r="514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</row>
    <row r="51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</row>
    <row r="516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</row>
    <row r="517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</row>
    <row r="518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</row>
    <row r="519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</row>
    <row r="520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</row>
    <row r="521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</row>
    <row r="522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</row>
    <row r="523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</row>
    <row r="524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</row>
    <row r="5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</row>
    <row r="526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</row>
    <row r="527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</row>
    <row r="528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</row>
    <row r="529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</row>
    <row r="530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</row>
    <row r="531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</row>
    <row r="532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</row>
    <row r="533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</row>
    <row r="534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</row>
    <row r="53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</row>
    <row r="536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</row>
    <row r="537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</row>
    <row r="538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</row>
    <row r="539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</row>
    <row r="540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</row>
    <row r="541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</row>
    <row r="542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</row>
    <row r="543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</row>
    <row r="544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</row>
    <row r="54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</row>
    <row r="546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</row>
    <row r="547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</row>
    <row r="548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</row>
    <row r="549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</row>
    <row r="550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</row>
    <row r="551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</row>
    <row r="552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</row>
    <row r="553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</row>
    <row r="554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</row>
    <row r="55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</row>
    <row r="556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</row>
    <row r="557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</row>
    <row r="558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</row>
    <row r="559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</row>
    <row r="560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</row>
    <row r="561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</row>
    <row r="562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</row>
    <row r="563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</row>
    <row r="564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</row>
    <row r="56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</row>
    <row r="566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</row>
    <row r="567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</row>
    <row r="568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</row>
    <row r="569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</row>
    <row r="570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</row>
    <row r="571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</row>
    <row r="572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</row>
    <row r="573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</row>
    <row r="574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</row>
    <row r="57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</row>
    <row r="576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</row>
    <row r="577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</row>
    <row r="578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</row>
    <row r="579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</row>
    <row r="580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</row>
    <row r="581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</row>
    <row r="582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</row>
    <row r="583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</row>
    <row r="584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</row>
    <row r="58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</row>
    <row r="586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</row>
    <row r="587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</row>
    <row r="588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</row>
    <row r="589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</row>
    <row r="590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</row>
    <row r="591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</row>
    <row r="592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</row>
    <row r="593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</row>
    <row r="594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</row>
    <row r="59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</row>
    <row r="596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</row>
    <row r="597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</row>
    <row r="598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</row>
    <row r="599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</row>
    <row r="600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</row>
    <row r="601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</row>
    <row r="602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</row>
    <row r="603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</row>
    <row r="604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</row>
    <row r="60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</row>
    <row r="606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</row>
    <row r="607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</row>
    <row r="608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</row>
    <row r="609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</row>
    <row r="610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</row>
    <row r="611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</row>
    <row r="612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</row>
    <row r="613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</row>
    <row r="614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</row>
    <row r="61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</row>
    <row r="616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</row>
    <row r="617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</row>
    <row r="618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</row>
    <row r="619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</row>
    <row r="620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</row>
    <row r="621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</row>
    <row r="622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</row>
    <row r="623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</row>
    <row r="624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</row>
    <row r="6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</row>
    <row r="626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</row>
    <row r="627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</row>
    <row r="628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</row>
    <row r="629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</row>
    <row r="630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</row>
    <row r="631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</row>
    <row r="632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</row>
    <row r="633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</row>
    <row r="634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</row>
    <row r="63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</row>
    <row r="636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</row>
    <row r="637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</row>
    <row r="638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</row>
    <row r="639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</row>
    <row r="640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</row>
    <row r="641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</row>
    <row r="642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</row>
    <row r="643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</row>
    <row r="644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</row>
    <row r="64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</row>
    <row r="646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</row>
    <row r="647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</row>
    <row r="648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</row>
    <row r="649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</row>
    <row r="650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</row>
    <row r="651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</row>
    <row r="652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</row>
    <row r="653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</row>
    <row r="654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</row>
    <row r="65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</row>
    <row r="656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</row>
    <row r="657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</row>
    <row r="658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</row>
    <row r="659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</row>
    <row r="660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</row>
    <row r="661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</row>
    <row r="662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</row>
    <row r="663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</row>
    <row r="664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</row>
    <row r="66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</row>
    <row r="666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</row>
    <row r="667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</row>
    <row r="668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</row>
    <row r="669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</row>
    <row r="670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</row>
    <row r="671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</row>
    <row r="672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</row>
    <row r="673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</row>
    <row r="674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</row>
    <row r="67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</row>
    <row r="676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</row>
    <row r="677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</row>
    <row r="678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</row>
    <row r="679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</row>
    <row r="680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</row>
    <row r="681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</row>
    <row r="682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</row>
    <row r="683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</row>
    <row r="684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</row>
    <row r="68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</row>
    <row r="686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</row>
    <row r="687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</row>
    <row r="688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</row>
    <row r="689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</row>
    <row r="690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</row>
    <row r="691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</row>
    <row r="692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</row>
    <row r="693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</row>
    <row r="694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</row>
    <row r="69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</row>
    <row r="696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</row>
    <row r="697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</row>
    <row r="698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</row>
    <row r="699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</row>
    <row r="700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</row>
    <row r="701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</row>
    <row r="702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</row>
    <row r="703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</row>
    <row r="704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</row>
    <row r="70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</row>
    <row r="706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</row>
    <row r="707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</row>
    <row r="708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</row>
    <row r="709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</row>
    <row r="710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</row>
    <row r="711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</row>
    <row r="712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</row>
    <row r="713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</row>
    <row r="714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</row>
    <row r="71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</row>
    <row r="716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</row>
    <row r="717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</row>
    <row r="718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</row>
    <row r="719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</row>
    <row r="720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</row>
    <row r="721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</row>
    <row r="722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</row>
    <row r="723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</row>
    <row r="724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</row>
    <row r="7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</row>
    <row r="726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</row>
    <row r="727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</row>
    <row r="728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</row>
    <row r="729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</row>
    <row r="730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</row>
    <row r="731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</row>
    <row r="732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</row>
    <row r="733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</row>
    <row r="734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</row>
    <row r="73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</row>
    <row r="736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</row>
    <row r="737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</row>
    <row r="738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</row>
    <row r="739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</row>
    <row r="740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</row>
    <row r="741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</row>
    <row r="742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</row>
    <row r="743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</row>
    <row r="744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</row>
    <row r="74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</row>
    <row r="746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</row>
    <row r="747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</row>
    <row r="748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</row>
    <row r="749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</row>
    <row r="750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</row>
    <row r="751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</row>
    <row r="752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</row>
    <row r="753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</row>
    <row r="754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</row>
    <row r="75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</row>
    <row r="756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</row>
    <row r="757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</row>
    <row r="758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</row>
    <row r="759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</row>
    <row r="760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</row>
    <row r="761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</row>
    <row r="762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</row>
    <row r="763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</row>
    <row r="764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</row>
    <row r="76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</row>
    <row r="766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</row>
    <row r="767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</row>
    <row r="768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</row>
    <row r="769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</row>
    <row r="770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</row>
    <row r="771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</row>
    <row r="772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</row>
    <row r="773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</row>
    <row r="774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</row>
    <row r="77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</row>
    <row r="776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</row>
    <row r="777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</row>
    <row r="778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</row>
    <row r="779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</row>
    <row r="780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</row>
    <row r="781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</row>
    <row r="782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</row>
    <row r="783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</row>
    <row r="784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</row>
    <row r="78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</row>
    <row r="786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</row>
    <row r="787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</row>
    <row r="788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</row>
    <row r="789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</row>
    <row r="790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</row>
    <row r="791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</row>
    <row r="792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</row>
    <row r="793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</row>
    <row r="794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</row>
    <row r="79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</row>
    <row r="796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</row>
    <row r="797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</row>
    <row r="798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</row>
    <row r="799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</row>
    <row r="800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</row>
    <row r="801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</row>
    <row r="802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</row>
    <row r="803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</row>
    <row r="804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</row>
    <row r="80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</row>
    <row r="806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</row>
    <row r="807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</row>
    <row r="808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</row>
    <row r="809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</row>
    <row r="810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</row>
    <row r="811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</row>
    <row r="812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</row>
    <row r="813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</row>
    <row r="814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</row>
    <row r="81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</row>
    <row r="816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</row>
    <row r="817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</row>
    <row r="818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</row>
    <row r="819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</row>
    <row r="820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</row>
    <row r="821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</row>
    <row r="822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</row>
    <row r="823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</row>
    <row r="824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</row>
    <row r="8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</row>
    <row r="826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</row>
    <row r="827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</row>
    <row r="828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</row>
    <row r="829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</row>
    <row r="830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</row>
    <row r="831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</row>
    <row r="832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</row>
    <row r="833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</row>
    <row r="834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</row>
    <row r="83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</row>
    <row r="836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</row>
    <row r="837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</row>
    <row r="838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</row>
    <row r="839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</row>
    <row r="840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</row>
    <row r="841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</row>
    <row r="842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</row>
    <row r="843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</row>
    <row r="844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</row>
    <row r="84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</row>
    <row r="846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</row>
    <row r="847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</row>
    <row r="848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</row>
    <row r="849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</row>
    <row r="850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</row>
    <row r="851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</row>
    <row r="852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</row>
    <row r="853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</row>
    <row r="854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</row>
    <row r="85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</row>
    <row r="856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</row>
    <row r="857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</row>
    <row r="858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</row>
    <row r="859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</row>
    <row r="860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</row>
    <row r="861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</row>
    <row r="862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</row>
    <row r="863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</row>
    <row r="864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</row>
    <row r="86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</row>
    <row r="866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</row>
    <row r="867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</row>
    <row r="868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</row>
    <row r="869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</row>
    <row r="870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</row>
    <row r="871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</row>
    <row r="872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</row>
    <row r="873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</row>
    <row r="874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</row>
    <row r="87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</row>
    <row r="876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</row>
    <row r="877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</row>
    <row r="878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</row>
    <row r="879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</row>
    <row r="880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</row>
    <row r="881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</row>
    <row r="882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</row>
    <row r="883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</row>
    <row r="884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</row>
    <row r="88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</row>
    <row r="886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</row>
    <row r="887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</row>
    <row r="888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</row>
    <row r="889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</row>
    <row r="890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</row>
    <row r="891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</row>
    <row r="892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</row>
    <row r="893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</row>
    <row r="894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</row>
    <row r="89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</row>
    <row r="896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</row>
    <row r="897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</row>
    <row r="898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</row>
    <row r="899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</row>
    <row r="900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</row>
    <row r="901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</row>
    <row r="902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</row>
    <row r="903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</row>
    <row r="904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</row>
    <row r="90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</row>
    <row r="906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</row>
    <row r="907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</row>
    <row r="908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</row>
    <row r="909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</row>
    <row r="910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</row>
    <row r="911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</row>
    <row r="912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</row>
    <row r="913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</row>
    <row r="914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</row>
    <row r="91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</row>
    <row r="916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</row>
    <row r="917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</row>
    <row r="918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</row>
    <row r="919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</row>
    <row r="920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</row>
    <row r="921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</row>
    <row r="922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</row>
    <row r="923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</row>
    <row r="924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</row>
    <row r="9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</row>
    <row r="926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</row>
    <row r="927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</row>
    <row r="928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</row>
    <row r="929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</row>
    <row r="930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</row>
    <row r="931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</row>
    <row r="932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</row>
    <row r="933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</row>
    <row r="934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</row>
    <row r="93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</row>
    <row r="936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</row>
    <row r="937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</row>
    <row r="938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</row>
    <row r="939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</row>
    <row r="940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</row>
    <row r="941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</row>
    <row r="942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</row>
    <row r="943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</row>
    <row r="944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</row>
    <row r="94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</row>
    <row r="946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</row>
    <row r="947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</row>
    <row r="948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</row>
    <row r="949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</row>
    <row r="950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</row>
    <row r="951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</row>
    <row r="952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</row>
    <row r="953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</row>
    <row r="954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</row>
    <row r="95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</row>
    <row r="956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</row>
    <row r="957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</row>
    <row r="958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</row>
    <row r="959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</row>
    <row r="960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</row>
    <row r="961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</row>
    <row r="962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</row>
    <row r="963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</row>
    <row r="964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</row>
    <row r="96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</row>
    <row r="966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</row>
    <row r="967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</row>
    <row r="968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</row>
    <row r="969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</row>
    <row r="970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</row>
    <row r="971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</row>
    <row r="972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</row>
    <row r="973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</row>
    <row r="974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</row>
    <row r="97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</row>
    <row r="976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</row>
    <row r="977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</row>
    <row r="978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</row>
    <row r="979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</row>
    <row r="980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</row>
    <row r="981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</row>
    <row r="982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</row>
    <row r="983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</row>
    <row r="984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</row>
    <row r="98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</row>
    <row r="986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</row>
    <row r="987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</row>
    <row r="988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</row>
    <row r="989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</row>
    <row r="990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</row>
    <row r="991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</row>
    <row r="992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</row>
    <row r="993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</row>
    <row r="994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</row>
    <row r="99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</row>
    <row r="996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</row>
    <row r="997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</row>
    <row r="998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</row>
    <row r="999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</row>
    <row r="1000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</row>
  </sheetData>
  <mergeCells count="236">
    <mergeCell ref="A77:C78"/>
    <mergeCell ref="E77:H77"/>
    <mergeCell ref="A79:A89"/>
    <mergeCell ref="A91:D91"/>
    <mergeCell ref="E91:AP91"/>
    <mergeCell ref="A92:C93"/>
    <mergeCell ref="E92:H92"/>
    <mergeCell ref="AM92:AP92"/>
    <mergeCell ref="AJ111:AL111"/>
    <mergeCell ref="AM111:AP111"/>
    <mergeCell ref="I92:L92"/>
    <mergeCell ref="M92:P92"/>
    <mergeCell ref="A94:A108"/>
    <mergeCell ref="E110:AP110"/>
    <mergeCell ref="AQ110:AQ112"/>
    <mergeCell ref="AR110:AR112"/>
    <mergeCell ref="AS110:AS112"/>
    <mergeCell ref="X92:AA92"/>
    <mergeCell ref="AB92:AD92"/>
    <mergeCell ref="AE92:AI92"/>
    <mergeCell ref="AJ92:AL92"/>
    <mergeCell ref="A110:D110"/>
    <mergeCell ref="A111:C112"/>
    <mergeCell ref="A113:A128"/>
    <mergeCell ref="A130:D130"/>
    <mergeCell ref="A131:C132"/>
    <mergeCell ref="E111:H111"/>
    <mergeCell ref="I111:L111"/>
    <mergeCell ref="M111:P111"/>
    <mergeCell ref="Q111:T111"/>
    <mergeCell ref="U111:W111"/>
    <mergeCell ref="X111:AA111"/>
    <mergeCell ref="Q131:T131"/>
    <mergeCell ref="U131:W131"/>
    <mergeCell ref="X131:AA131"/>
    <mergeCell ref="AB131:AD131"/>
    <mergeCell ref="AE131:AI131"/>
    <mergeCell ref="AJ131:AL131"/>
    <mergeCell ref="AM131:AP131"/>
    <mergeCell ref="I203:L203"/>
    <mergeCell ref="M203:P203"/>
    <mergeCell ref="Q203:T203"/>
    <mergeCell ref="U203:W203"/>
    <mergeCell ref="X203:AA203"/>
    <mergeCell ref="AB203:AD203"/>
    <mergeCell ref="AE203:AI203"/>
    <mergeCell ref="AJ203:AL203"/>
    <mergeCell ref="B195:B197"/>
    <mergeCell ref="B198:B200"/>
    <mergeCell ref="E202:AP202"/>
    <mergeCell ref="AQ202:AQ204"/>
    <mergeCell ref="AR202:AR204"/>
    <mergeCell ref="AS202:AS204"/>
    <mergeCell ref="E203:H203"/>
    <mergeCell ref="AM203:AP203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189:B191"/>
    <mergeCell ref="B192:B194"/>
    <mergeCell ref="A205:A249"/>
    <mergeCell ref="B205:B207"/>
    <mergeCell ref="B208:B210"/>
    <mergeCell ref="B211:B213"/>
    <mergeCell ref="B214:B216"/>
    <mergeCell ref="B247:B249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A202:D202"/>
    <mergeCell ref="A203:C204"/>
    <mergeCell ref="A150:D150"/>
    <mergeCell ref="A151:C152"/>
    <mergeCell ref="A153:A200"/>
    <mergeCell ref="B153:B155"/>
    <mergeCell ref="B156:B158"/>
    <mergeCell ref="B159:B161"/>
    <mergeCell ref="B162:B164"/>
    <mergeCell ref="B217:B219"/>
    <mergeCell ref="B220:B222"/>
    <mergeCell ref="AP4:AQ4"/>
    <mergeCell ref="AP5:AQ5"/>
    <mergeCell ref="AQ9:AQ11"/>
    <mergeCell ref="AR9:AR11"/>
    <mergeCell ref="AS9:AS11"/>
    <mergeCell ref="AQ21:AQ23"/>
    <mergeCell ref="AR21:AR23"/>
    <mergeCell ref="AS21:AS23"/>
    <mergeCell ref="G3:W3"/>
    <mergeCell ref="X3:AB3"/>
    <mergeCell ref="AC3:AM5"/>
    <mergeCell ref="AN3:AO5"/>
    <mergeCell ref="X4:AB5"/>
    <mergeCell ref="G5:W7"/>
    <mergeCell ref="X6:AB6"/>
    <mergeCell ref="E9:AP9"/>
    <mergeCell ref="AJ10:AL10"/>
    <mergeCell ref="AM10:AP10"/>
    <mergeCell ref="I10:L10"/>
    <mergeCell ref="M10:P10"/>
    <mergeCell ref="Q10:T10"/>
    <mergeCell ref="U10:W10"/>
    <mergeCell ref="X10:AA10"/>
    <mergeCell ref="AB10:AD10"/>
    <mergeCell ref="AE10:AI10"/>
    <mergeCell ref="B4:C4"/>
    <mergeCell ref="A7:B7"/>
    <mergeCell ref="C7:D7"/>
    <mergeCell ref="A9:D9"/>
    <mergeCell ref="A10:B11"/>
    <mergeCell ref="C10:C11"/>
    <mergeCell ref="E10:H10"/>
    <mergeCell ref="Q22:T22"/>
    <mergeCell ref="U22:W22"/>
    <mergeCell ref="X22:AA22"/>
    <mergeCell ref="AB22:AD22"/>
    <mergeCell ref="A12:A19"/>
    <mergeCell ref="A20:D20"/>
    <mergeCell ref="A21:D21"/>
    <mergeCell ref="E21:AP21"/>
    <mergeCell ref="A22:B23"/>
    <mergeCell ref="C22:C23"/>
    <mergeCell ref="E22:H22"/>
    <mergeCell ref="AM22:AP22"/>
    <mergeCell ref="I22:L22"/>
    <mergeCell ref="M22:P22"/>
    <mergeCell ref="A24:A32"/>
    <mergeCell ref="E34:AP34"/>
    <mergeCell ref="AQ34:AQ36"/>
    <mergeCell ref="AR34:AR36"/>
    <mergeCell ref="AS34:AS36"/>
    <mergeCell ref="I48:L48"/>
    <mergeCell ref="M48:P48"/>
    <mergeCell ref="X48:AA48"/>
    <mergeCell ref="AB48:AD48"/>
    <mergeCell ref="AE48:AI48"/>
    <mergeCell ref="AJ48:AL48"/>
    <mergeCell ref="AB35:AD35"/>
    <mergeCell ref="AE35:AI35"/>
    <mergeCell ref="E47:AP47"/>
    <mergeCell ref="AQ47:AQ49"/>
    <mergeCell ref="AR47:AR49"/>
    <mergeCell ref="AS47:AS49"/>
    <mergeCell ref="E48:H48"/>
    <mergeCell ref="AM48:AP48"/>
    <mergeCell ref="AE22:AI22"/>
    <mergeCell ref="AJ22:AL22"/>
    <mergeCell ref="E35:H35"/>
    <mergeCell ref="I35:L35"/>
    <mergeCell ref="M35:P35"/>
    <mergeCell ref="Q35:T35"/>
    <mergeCell ref="U35:W35"/>
    <mergeCell ref="X35:AA35"/>
    <mergeCell ref="AJ35:AL35"/>
    <mergeCell ref="AM35:AP35"/>
    <mergeCell ref="Q48:T48"/>
    <mergeCell ref="U48:W48"/>
    <mergeCell ref="A34:D34"/>
    <mergeCell ref="A35:B36"/>
    <mergeCell ref="C35:C36"/>
    <mergeCell ref="A37:A45"/>
    <mergeCell ref="A47:D47"/>
    <mergeCell ref="A48:B49"/>
    <mergeCell ref="C48:C49"/>
    <mergeCell ref="A50:A59"/>
    <mergeCell ref="A61:D61"/>
    <mergeCell ref="E61:AP61"/>
    <mergeCell ref="AQ61:AQ63"/>
    <mergeCell ref="AR61:AR63"/>
    <mergeCell ref="AS61:AS63"/>
    <mergeCell ref="A62:C63"/>
    <mergeCell ref="Q77:T77"/>
    <mergeCell ref="U77:W77"/>
    <mergeCell ref="X77:AA77"/>
    <mergeCell ref="AB77:AD77"/>
    <mergeCell ref="AE77:AI77"/>
    <mergeCell ref="AJ77:AL77"/>
    <mergeCell ref="E62:H62"/>
    <mergeCell ref="I62:L62"/>
    <mergeCell ref="A64:A74"/>
    <mergeCell ref="A75:D75"/>
    <mergeCell ref="A76:D76"/>
    <mergeCell ref="E76:AP76"/>
    <mergeCell ref="AQ76:AQ78"/>
    <mergeCell ref="AM77:AP77"/>
    <mergeCell ref="M62:P62"/>
    <mergeCell ref="Q62:T62"/>
    <mergeCell ref="U62:W62"/>
    <mergeCell ref="X62:AA62"/>
    <mergeCell ref="AB62:AD62"/>
    <mergeCell ref="AE62:AI62"/>
    <mergeCell ref="AJ62:AL62"/>
    <mergeCell ref="AM62:AP62"/>
    <mergeCell ref="AR76:AR78"/>
    <mergeCell ref="AS76:AS78"/>
    <mergeCell ref="AQ91:AQ93"/>
    <mergeCell ref="AR91:AR93"/>
    <mergeCell ref="AS91:AS93"/>
    <mergeCell ref="I77:L77"/>
    <mergeCell ref="M77:P77"/>
    <mergeCell ref="Q92:T92"/>
    <mergeCell ref="U92:W92"/>
    <mergeCell ref="AB111:AD111"/>
    <mergeCell ref="AE111:AI111"/>
    <mergeCell ref="E130:AP130"/>
    <mergeCell ref="AQ130:AQ132"/>
    <mergeCell ref="AR130:AR132"/>
    <mergeCell ref="AS130:AS132"/>
    <mergeCell ref="E131:H131"/>
    <mergeCell ref="E151:H151"/>
    <mergeCell ref="I151:L151"/>
    <mergeCell ref="M151:P151"/>
    <mergeCell ref="Q151:T151"/>
    <mergeCell ref="U151:W151"/>
    <mergeCell ref="X151:AA151"/>
    <mergeCell ref="AB151:AD151"/>
    <mergeCell ref="AE151:AI151"/>
    <mergeCell ref="AJ151:AL151"/>
    <mergeCell ref="AM151:AP151"/>
    <mergeCell ref="I131:L131"/>
    <mergeCell ref="M131:P131"/>
    <mergeCell ref="A133:A148"/>
    <mergeCell ref="E150:AP150"/>
    <mergeCell ref="AQ150:AQ152"/>
    <mergeCell ref="AR150:AR152"/>
    <mergeCell ref="AS150:AS152"/>
  </mergeCells>
  <printOptions/>
  <pageMargins bottom="0.75" footer="0.0" header="0.0" left="0.25" right="0.25" top="0.51"/>
  <pageSetup fitToHeight="0" paperSize="9" orientation="landscape"/>
  <headerFooter>
    <oddHead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2024-09-28T08:38:22Z</dcterms:created>
  <dc:creator>user</dc:creator>
</cp:coreProperties>
</file>